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35" windowHeight="2835" activeTab="0"/>
  </bookViews>
  <sheets>
    <sheet name="ปร.6" sheetId="1" r:id="rId1"/>
    <sheet name="ปร.5" sheetId="2" r:id="rId2"/>
    <sheet name="ปร.4" sheetId="3" r:id="rId3"/>
    <sheet name="ปร4 เสา" sheetId="4" r:id="rId4"/>
  </sheets>
  <definedNames>
    <definedName name="_xlfn.BAHTTEXT" hidden="1">#NAME?</definedName>
  </definedNames>
  <calcPr calcMode="manual" fullCalcOnLoad="1"/>
</workbook>
</file>

<file path=xl/sharedStrings.xml><?xml version="1.0" encoding="utf-8"?>
<sst xmlns="http://schemas.openxmlformats.org/spreadsheetml/2006/main" count="180" uniqueCount="113">
  <si>
    <t xml:space="preserve">               แบบปร. 4</t>
  </si>
  <si>
    <t>ลำดับที่</t>
  </si>
  <si>
    <t>รายการ</t>
  </si>
  <si>
    <t>จำนวน</t>
  </si>
  <si>
    <t>หน่วย</t>
  </si>
  <si>
    <t>ราคาค่าวัสดุ</t>
  </si>
  <si>
    <t>ราคาค่าแรงงาน</t>
  </si>
  <si>
    <t>รวมราคา</t>
  </si>
  <si>
    <t>หมายเหตุ</t>
  </si>
  <si>
    <t>ราคา/หน่วย</t>
  </si>
  <si>
    <t>รวม</t>
  </si>
  <si>
    <t>(บาท)</t>
  </si>
  <si>
    <t>ชุด</t>
  </si>
  <si>
    <t>อัน</t>
  </si>
  <si>
    <t>แบบรายการประมาณการ</t>
  </si>
  <si>
    <t xml:space="preserve"> เทศบาลตำบลเจดีย์หลวง อำเภอแม่สรวย  จังหวัดเชียงราย</t>
  </si>
  <si>
    <t>เทศบาลตำบลเจดีย์หลวงกำหนด</t>
  </si>
  <si>
    <t xml:space="preserve">แบบ   </t>
  </si>
  <si>
    <t xml:space="preserve"> </t>
  </si>
  <si>
    <t>หัวหน้าฝ่ายแบบแผนและก่อสร้าง</t>
  </si>
  <si>
    <t>(ลงชื่อ)............................................................................</t>
  </si>
  <si>
    <t>แบบ ปร.5</t>
  </si>
  <si>
    <t>ส่วนราชการ  เทศบาลตำบลเจดีย์หลวง</t>
  </si>
  <si>
    <t>แบบเลขที่</t>
  </si>
  <si>
    <t xml:space="preserve">ประมาณการตามแบบ ปร.4 </t>
  </si>
  <si>
    <t xml:space="preserve">จำนวน         </t>
  </si>
  <si>
    <t>แผ่น</t>
  </si>
  <si>
    <t>รวมค่างานต้นทุน
(บาท)</t>
  </si>
  <si>
    <t>Factor F</t>
  </si>
  <si>
    <t>รวมค่าก่อสร้าง
(บาท)</t>
  </si>
  <si>
    <t>ป้ายโครงการ -  ป้าย</t>
  </si>
  <si>
    <t xml:space="preserve"> เงื่อนไขการใช้ตาราง Factor F  </t>
  </si>
  <si>
    <t>Factor F    งานอาคาร</t>
  </si>
  <si>
    <t xml:space="preserve"> - ดอกเบี้ยเงินกู้</t>
  </si>
  <si>
    <t xml:space="preserve"> - ภาษี</t>
  </si>
  <si>
    <t xml:space="preserve"> - เงินล่วงหน้าจ่าย</t>
  </si>
  <si>
    <t xml:space="preserve"> - เงินประกันผลงานหัก</t>
  </si>
  <si>
    <t>สรุป</t>
  </si>
  <si>
    <t>รวมค่าวัสดุป็นเงินทั้งสิ้น</t>
  </si>
  <si>
    <t>คิดเพียง</t>
  </si>
  <si>
    <t xml:space="preserve">(ตัวอักษร) </t>
  </si>
  <si>
    <t xml:space="preserve">ขนาดเนื้อที่อาคาร    จำนวน   </t>
  </si>
  <si>
    <t>ม.             เฉลี่ย</t>
  </si>
  <si>
    <t>บาท/ตร.ม.</t>
  </si>
  <si>
    <t>ตามแบบของเทศบาลตำบลเจดีย์หลวง</t>
  </si>
  <si>
    <t>ค่าก่อสร้าง</t>
  </si>
  <si>
    <t>กลุ่มงาน   อาคาร</t>
  </si>
  <si>
    <t>รวมค่าก่อสร้างทั้งโครงการ</t>
  </si>
  <si>
    <t>ตัวอักษร</t>
  </si>
  <si>
    <t>ขนาดหรือเนื้อที่อาคาร  จำนวน</t>
  </si>
  <si>
    <t>ค่าวัสดุและแรงงาน</t>
  </si>
  <si>
    <t>งานเดินสายสัญญาณ</t>
  </si>
  <si>
    <t>ม.</t>
  </si>
  <si>
    <t>งานซ่อมแซมลำโพง Horn speeker เดิม</t>
  </si>
  <si>
    <t>ตัว</t>
  </si>
  <si>
    <t>รวมหมวดงานวิศวกรรมโครงสร้าง</t>
  </si>
  <si>
    <t>งานครุภัณฑ์</t>
  </si>
  <si>
    <t>เครื่อง</t>
  </si>
  <si>
    <t xml:space="preserve"> - ไมค์สาย  แบบไดนามิค</t>
  </si>
  <si>
    <t xml:space="preserve"> - ลำโพงฮอร์น Horn speeker + line</t>
  </si>
  <si>
    <t>(ลงชื่อ) ............................................................</t>
  </si>
  <si>
    <t>(ลงชื่อ) ...........................................................</t>
  </si>
  <si>
    <t>ค่าวัสดุครุภัณฑ์</t>
  </si>
  <si>
    <t>งานตรวจซ่อมบำรุงลำโพงฮอร์น Horn speeker</t>
  </si>
  <si>
    <t xml:space="preserve">ประมาณราคา </t>
  </si>
  <si>
    <t>ประมาณราคา</t>
  </si>
  <si>
    <t>งานอุปกรณ์เบ็ดเตล็ด</t>
  </si>
  <si>
    <t>.</t>
  </si>
  <si>
    <t>ระบบเสียงตามสาย</t>
  </si>
  <si>
    <t>ค่าแรงติดตั้งเสาโครงเหล็ก</t>
  </si>
  <si>
    <t>สถานที่ก่อสร้าง  หมู่ 10   บ้านสันธาตุ  ตำบลเจดีย์หลวง  อำเภอแม่สรวย  จังหวัดเชียงราย</t>
  </si>
  <si>
    <t xml:space="preserve"> งบ   190000</t>
  </si>
  <si>
    <t>(นายสมรส   ประสมสวย)</t>
  </si>
  <si>
    <t>นักทรัพยากรบุคคล</t>
  </si>
  <si>
    <t>ปริมาณงาน  ชุดเสาหอกระจายข่าว</t>
  </si>
  <si>
    <t>งานวิศวกรรมโครงสร้าง</t>
  </si>
  <si>
    <t>งานดินขุด</t>
  </si>
  <si>
    <t>งานคอนกรีต</t>
  </si>
  <si>
    <t>งานเหล็กเสริม</t>
  </si>
  <si>
    <t>เหล็กเสริม   6 มม.</t>
  </si>
  <si>
    <t>เหล็กเสริม   12 มม.</t>
  </si>
  <si>
    <t>ลวดผูกเหล็ก</t>
  </si>
  <si>
    <t>ไม้แบบ</t>
  </si>
  <si>
    <t>แผ่นเหล็ก 10 มม.</t>
  </si>
  <si>
    <t>น๊อต</t>
  </si>
  <si>
    <t>ค่าแรงประกอบโครงสร้าง</t>
  </si>
  <si>
    <t>ลบ.ม.</t>
  </si>
  <si>
    <t>เส้น</t>
  </si>
  <si>
    <t>กก.</t>
  </si>
  <si>
    <t>ตร.ม.</t>
  </si>
  <si>
    <t>ท่อน</t>
  </si>
  <si>
    <t>แผ่นเหล็ก 6 มม.</t>
  </si>
  <si>
    <t>งานโครงสร้างเสา</t>
  </si>
  <si>
    <t>งานสีน้ำมัน</t>
  </si>
  <si>
    <r>
      <t xml:space="preserve">ท่อเหล็ก   </t>
    </r>
    <r>
      <rPr>
        <sz val="13"/>
        <rFont val="Calibri"/>
        <family val="2"/>
      </rPr>
      <t xml:space="preserve">Ø </t>
    </r>
    <r>
      <rPr>
        <sz val="13"/>
        <rFont val="TH SarabunPSK"/>
        <family val="2"/>
      </rPr>
      <t xml:space="preserve"> 48.6 มม. 3.2 มม.</t>
    </r>
  </si>
  <si>
    <t>ซ่อมแซมเสาเหล็กเดิม</t>
  </si>
  <si>
    <t>จุด</t>
  </si>
  <si>
    <t>ค่าแรงติดตั้งละทดสอบกระจายเสียง(37% ของวัสดุ)</t>
  </si>
  <si>
    <t xml:space="preserve">         ( นางสาวสายทอง  ต๊ะวิชัย )</t>
  </si>
  <si>
    <t>(นางสาวรุ่งกานต์  นาวา)</t>
  </si>
  <si>
    <t>รองปลัด</t>
  </si>
  <si>
    <t>โครงการปรับปรุงระบบเสียงตามสายหมู่บ้านสันธาตุ  หมู่ที่ 10</t>
  </si>
  <si>
    <t xml:space="preserve"> - แอมป์ขยายเสียง ไม่น้อยกว่า 1500 W+line</t>
  </si>
  <si>
    <t xml:space="preserve">สรุปผลการประมาณราคาค่าก่อสร้างเป็นราคากลาง  </t>
  </si>
  <si>
    <t>แบบสรุปราคาประมาณการค่าก่อสร้างเป็นราคากลาง</t>
  </si>
  <si>
    <t>แบบเลขที่……/2561</t>
  </si>
  <si>
    <t>……/2561</t>
  </si>
  <si>
    <t>รวมหมวดงานครุภัณฑ์</t>
  </si>
  <si>
    <t>คณะกรรมการกำหนดราคากลาง</t>
  </si>
  <si>
    <t>ประธานคณะกรรมการกำหนดราคากลาง</t>
  </si>
  <si>
    <t>กรรมการกำหนดราคากลาง</t>
  </si>
  <si>
    <t>ปริมาณงาน  ชุดกระจายเสียง 1 ชุด พร้อมเพิ่ม Horn Speeker  4 ตัว ซ่อมแซม 11 ตัว</t>
  </si>
  <si>
    <t>เมื่อวันที่   16    สิงหาคม  2561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</si>
</sst>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1041E]d\ mmmm\ yyyy;@"/>
    <numFmt numFmtId="189" formatCode="_(* #,##0.00_);_(* \(#,##0.00\);_(* &quot;-&quot;??_);_(@_)"/>
    <numFmt numFmtId="190" formatCode="0.0000"/>
    <numFmt numFmtId="191" formatCode="d\ ดดดด\ &quot;พ.ศ.&quot;\ bbbb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4"/>
      <name val="Angsana New"/>
      <family val="1"/>
    </font>
    <font>
      <b/>
      <sz val="13"/>
      <name val="TH SarabunPSK"/>
      <family val="2"/>
    </font>
    <font>
      <b/>
      <u val="single"/>
      <sz val="13"/>
      <name val="TH SarabunPSK"/>
      <family val="2"/>
    </font>
    <font>
      <b/>
      <sz val="12"/>
      <name val="TH SarabunPSK"/>
      <family val="2"/>
    </font>
    <font>
      <sz val="13"/>
      <name val="Angsana New"/>
      <family val="1"/>
    </font>
    <font>
      <b/>
      <sz val="14"/>
      <name val="Angsana New"/>
      <family val="1"/>
    </font>
    <font>
      <sz val="14"/>
      <name val="CordiaUPC"/>
      <family val="2"/>
    </font>
    <font>
      <sz val="14"/>
      <color indexed="22"/>
      <name val="TH SarabunPSK"/>
      <family val="2"/>
    </font>
    <font>
      <sz val="14"/>
      <color indexed="22"/>
      <name val="Angsana New"/>
      <family val="1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b/>
      <sz val="10"/>
      <name val="TH SarabunPSK"/>
      <family val="2"/>
    </font>
    <font>
      <b/>
      <sz val="14"/>
      <color indexed="12"/>
      <name val="TH SarabunPSK"/>
      <family val="2"/>
    </font>
    <font>
      <sz val="13"/>
      <name val="Calibri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>
      <alignment/>
      <protection/>
    </xf>
    <xf numFmtId="0" fontId="3" fillId="0" borderId="0" xfId="47" applyFont="1" applyBorder="1">
      <alignment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6" fillId="0" borderId="10" xfId="47" applyFont="1" applyBorder="1">
      <alignment/>
      <protection/>
    </xf>
    <xf numFmtId="0" fontId="5" fillId="0" borderId="10" xfId="47" applyFont="1" applyBorder="1">
      <alignment/>
      <protection/>
    </xf>
    <xf numFmtId="188" fontId="3" fillId="0" borderId="0" xfId="47" applyNumberFormat="1" applyFont="1" applyAlignment="1">
      <alignment horizontal="center"/>
      <protection/>
    </xf>
    <xf numFmtId="43" fontId="3" fillId="0" borderId="0" xfId="38" applyFont="1" applyAlignment="1">
      <alignment horizontal="center"/>
    </xf>
    <xf numFmtId="0" fontId="4" fillId="0" borderId="0" xfId="47" applyFont="1" applyAlignment="1">
      <alignment horizontal="left"/>
      <protection/>
    </xf>
    <xf numFmtId="14" fontId="3" fillId="0" borderId="0" xfId="47" applyNumberFormat="1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Border="1" applyAlignment="1">
      <alignment horizontal="center" vertical="center"/>
      <protection/>
    </xf>
    <xf numFmtId="4" fontId="4" fillId="0" borderId="0" xfId="47" applyNumberFormat="1" applyFont="1" applyBorder="1">
      <alignment/>
      <protection/>
    </xf>
    <xf numFmtId="43" fontId="9" fillId="0" borderId="10" xfId="38" applyFont="1" applyBorder="1" applyAlignment="1">
      <alignment horizontal="center"/>
    </xf>
    <xf numFmtId="0" fontId="9" fillId="0" borderId="11" xfId="47" applyFont="1" applyBorder="1" applyAlignment="1">
      <alignment horizontal="center"/>
      <protection/>
    </xf>
    <xf numFmtId="43" fontId="9" fillId="0" borderId="11" xfId="38" applyFont="1" applyBorder="1" applyAlignment="1">
      <alignment horizontal="center"/>
    </xf>
    <xf numFmtId="0" fontId="6" fillId="0" borderId="12" xfId="47" applyFont="1" applyBorder="1">
      <alignment/>
      <protection/>
    </xf>
    <xf numFmtId="0" fontId="9" fillId="0" borderId="10" xfId="47" applyFont="1" applyBorder="1" applyAlignment="1">
      <alignment horizontal="center" vertical="center" shrinkToFit="1"/>
      <protection/>
    </xf>
    <xf numFmtId="0" fontId="10" fillId="0" borderId="10" xfId="47" applyFont="1" applyBorder="1" applyAlignment="1">
      <alignment horizontal="left" vertical="center" shrinkToFit="1"/>
      <protection/>
    </xf>
    <xf numFmtId="0" fontId="6" fillId="0" borderId="10" xfId="47" applyFont="1" applyBorder="1" applyAlignment="1">
      <alignment vertical="center" shrinkToFit="1"/>
      <protection/>
    </xf>
    <xf numFmtId="0" fontId="6" fillId="0" borderId="10" xfId="47" applyFont="1" applyBorder="1" applyAlignment="1">
      <alignment horizontal="center" vertical="center" shrinkToFit="1"/>
      <protection/>
    </xf>
    <xf numFmtId="0" fontId="9" fillId="0" borderId="10" xfId="47" applyFont="1" applyBorder="1" applyAlignment="1">
      <alignment horizontal="center"/>
      <protection/>
    </xf>
    <xf numFmtId="1" fontId="6" fillId="0" borderId="10" xfId="47" applyNumberFormat="1" applyFont="1" applyBorder="1" applyAlignment="1">
      <alignment horizontal="center"/>
      <protection/>
    </xf>
    <xf numFmtId="187" fontId="6" fillId="0" borderId="10" xfId="47" applyNumberFormat="1" applyFont="1" applyBorder="1" applyAlignment="1">
      <alignment horizontal="center"/>
      <protection/>
    </xf>
    <xf numFmtId="0" fontId="6" fillId="0" borderId="10" xfId="47" applyFont="1" applyBorder="1" applyAlignment="1">
      <alignment horizontal="center"/>
      <protection/>
    </xf>
    <xf numFmtId="4" fontId="5" fillId="0" borderId="10" xfId="47" applyNumberFormat="1" applyFont="1" applyBorder="1" applyAlignment="1">
      <alignment horizontal="center"/>
      <protection/>
    </xf>
    <xf numFmtId="0" fontId="5" fillId="0" borderId="10" xfId="47" applyFont="1" applyBorder="1" applyAlignment="1">
      <alignment horizontal="center"/>
      <protection/>
    </xf>
    <xf numFmtId="4" fontId="5" fillId="0" borderId="10" xfId="47" applyNumberFormat="1" applyFont="1" applyBorder="1">
      <alignment/>
      <protection/>
    </xf>
    <xf numFmtId="4" fontId="11" fillId="0" borderId="10" xfId="47" applyNumberFormat="1" applyFont="1" applyBorder="1">
      <alignment/>
      <protection/>
    </xf>
    <xf numFmtId="2" fontId="5" fillId="0" borderId="10" xfId="47" applyNumberFormat="1" applyFont="1" applyBorder="1" applyAlignment="1">
      <alignment horizontal="center"/>
      <protection/>
    </xf>
    <xf numFmtId="0" fontId="61" fillId="0" borderId="0" xfId="0" applyFont="1" applyAlignment="1">
      <alignment/>
    </xf>
    <xf numFmtId="0" fontId="14" fillId="0" borderId="0" xfId="50">
      <alignment/>
      <protection/>
    </xf>
    <xf numFmtId="0" fontId="3" fillId="0" borderId="0" xfId="50" applyFont="1">
      <alignment/>
      <protection/>
    </xf>
    <xf numFmtId="0" fontId="3" fillId="0" borderId="0" xfId="50" applyFont="1" applyAlignment="1">
      <alignment horizontal="center"/>
      <protection/>
    </xf>
    <xf numFmtId="0" fontId="4" fillId="0" borderId="0" xfId="52" applyFont="1" applyAlignment="1">
      <alignment/>
      <protection/>
    </xf>
    <xf numFmtId="0" fontId="3" fillId="0" borderId="0" xfId="50" applyFont="1" applyBorder="1">
      <alignment/>
      <protection/>
    </xf>
    <xf numFmtId="0" fontId="15" fillId="0" borderId="0" xfId="50" applyFont="1">
      <alignment/>
      <protection/>
    </xf>
    <xf numFmtId="0" fontId="4" fillId="0" borderId="0" xfId="50" applyFont="1" applyAlignment="1">
      <alignment/>
      <protection/>
    </xf>
    <xf numFmtId="0" fontId="4" fillId="0" borderId="0" xfId="50" applyFont="1">
      <alignment/>
      <protection/>
    </xf>
    <xf numFmtId="0" fontId="4" fillId="0" borderId="0" xfId="50" applyFont="1" applyBorder="1">
      <alignment/>
      <protection/>
    </xf>
    <xf numFmtId="0" fontId="3" fillId="0" borderId="10" xfId="50" applyFont="1" applyBorder="1">
      <alignment/>
      <protection/>
    </xf>
    <xf numFmtId="0" fontId="8" fillId="0" borderId="0" xfId="50" applyFont="1">
      <alignment/>
      <protection/>
    </xf>
    <xf numFmtId="0" fontId="13" fillId="0" borderId="0" xfId="50" applyFont="1" applyAlignment="1">
      <alignment/>
      <protection/>
    </xf>
    <xf numFmtId="0" fontId="13" fillId="0" borderId="0" xfId="50" applyFont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0" xfId="52" applyFont="1" applyFill="1" applyBorder="1" applyAlignment="1">
      <alignment horizontal="center"/>
      <protection/>
    </xf>
    <xf numFmtId="0" fontId="8" fillId="0" borderId="0" xfId="50" applyFont="1" applyBorder="1" applyAlignment="1">
      <alignment/>
      <protection/>
    </xf>
    <xf numFmtId="0" fontId="17" fillId="0" borderId="0" xfId="52" applyFont="1" applyBorder="1" applyAlignment="1">
      <alignment horizontal="center"/>
      <protection/>
    </xf>
    <xf numFmtId="0" fontId="8" fillId="0" borderId="0" xfId="50" applyFont="1" applyAlignment="1">
      <alignment horizontal="left"/>
      <protection/>
    </xf>
    <xf numFmtId="0" fontId="13" fillId="0" borderId="0" xfId="50" applyFont="1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3" xfId="50" applyFont="1" applyBorder="1" applyAlignment="1">
      <alignment/>
      <protection/>
    </xf>
    <xf numFmtId="0" fontId="8" fillId="0" borderId="13" xfId="50" applyFont="1" applyBorder="1">
      <alignment/>
      <protection/>
    </xf>
    <xf numFmtId="0" fontId="12" fillId="0" borderId="10" xfId="50" applyFont="1" applyBorder="1">
      <alignment/>
      <protection/>
    </xf>
    <xf numFmtId="3" fontId="8" fillId="0" borderId="10" xfId="52" applyNumberFormat="1" applyFont="1" applyBorder="1" applyAlignment="1">
      <alignment horizontal="center"/>
      <protection/>
    </xf>
    <xf numFmtId="4" fontId="8" fillId="0" borderId="10" xfId="52" applyNumberFormat="1" applyFont="1" applyBorder="1" applyAlignment="1">
      <alignment/>
      <protection/>
    </xf>
    <xf numFmtId="0" fontId="13" fillId="0" borderId="14" xfId="50" applyFont="1" applyBorder="1" applyAlignment="1">
      <alignment horizontal="center"/>
      <protection/>
    </xf>
    <xf numFmtId="0" fontId="8" fillId="0" borderId="15" xfId="52" applyFont="1" applyBorder="1" applyAlignment="1">
      <alignment horizontal="left"/>
      <protection/>
    </xf>
    <xf numFmtId="0" fontId="17" fillId="0" borderId="16" xfId="52" applyFont="1" applyBorder="1" applyAlignment="1">
      <alignment horizontal="left"/>
      <protection/>
    </xf>
    <xf numFmtId="4" fontId="8" fillId="0" borderId="16" xfId="52" applyNumberFormat="1" applyFont="1" applyBorder="1" applyAlignment="1">
      <alignment/>
      <protection/>
    </xf>
    <xf numFmtId="0" fontId="8" fillId="0" borderId="15" xfId="52" applyFont="1" applyFill="1" applyBorder="1" applyAlignment="1">
      <alignment horizontal="center"/>
      <protection/>
    </xf>
    <xf numFmtId="0" fontId="8" fillId="0" borderId="10" xfId="50" applyFont="1" applyBorder="1" applyAlignment="1">
      <alignment/>
      <protection/>
    </xf>
    <xf numFmtId="4" fontId="13" fillId="0" borderId="15" xfId="39" applyNumberFormat="1" applyFont="1" applyBorder="1" applyAlignment="1">
      <alignment/>
    </xf>
    <xf numFmtId="0" fontId="8" fillId="0" borderId="16" xfId="50" applyFont="1" applyBorder="1">
      <alignment/>
      <protection/>
    </xf>
    <xf numFmtId="0" fontId="13" fillId="0" borderId="0" xfId="50" applyFont="1" applyBorder="1" applyAlignment="1">
      <alignment/>
      <protection/>
    </xf>
    <xf numFmtId="2" fontId="13" fillId="0" borderId="0" xfId="50" applyNumberFormat="1" applyFont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 horizontal="right"/>
      <protection/>
    </xf>
    <xf numFmtId="4" fontId="13" fillId="0" borderId="0" xfId="39" applyNumberFormat="1" applyFont="1" applyBorder="1" applyAlignment="1">
      <alignment horizontal="center"/>
    </xf>
    <xf numFmtId="0" fontId="8" fillId="0" borderId="17" xfId="50" applyFont="1" applyBorder="1">
      <alignment/>
      <protection/>
    </xf>
    <xf numFmtId="0" fontId="8" fillId="0" borderId="18" xfId="50" applyFont="1" applyBorder="1" applyAlignment="1">
      <alignment horizontal="left"/>
      <protection/>
    </xf>
    <xf numFmtId="0" fontId="8" fillId="0" borderId="19" xfId="50" applyFont="1" applyBorder="1" applyAlignment="1">
      <alignment horizontal="left"/>
      <protection/>
    </xf>
    <xf numFmtId="0" fontId="4" fillId="0" borderId="0" xfId="50" applyFont="1" applyAlignment="1">
      <alignment horizontal="left"/>
      <protection/>
    </xf>
    <xf numFmtId="4" fontId="3" fillId="0" borderId="10" xfId="52" applyNumberFormat="1" applyFont="1" applyBorder="1" applyAlignment="1">
      <alignment horizontal="center"/>
      <protection/>
    </xf>
    <xf numFmtId="0" fontId="4" fillId="0" borderId="0" xfId="50" applyFont="1" applyAlignment="1" quotePrefix="1">
      <alignment/>
      <protection/>
    </xf>
    <xf numFmtId="0" fontId="3" fillId="0" borderId="0" xfId="52" applyFont="1">
      <alignment/>
      <protection/>
    </xf>
    <xf numFmtId="0" fontId="8" fillId="0" borderId="0" xfId="52" applyFont="1" applyFill="1" applyBorder="1" applyAlignment="1">
      <alignment horizontal="left"/>
      <protection/>
    </xf>
    <xf numFmtId="0" fontId="4" fillId="0" borderId="11" xfId="52" applyFont="1" applyFill="1" applyBorder="1" applyAlignment="1">
      <alignment horizontal="center" vertical="center" shrinkToFit="1"/>
      <protection/>
    </xf>
    <xf numFmtId="0" fontId="8" fillId="0" borderId="17" xfId="50" applyFont="1" applyBorder="1" applyAlignment="1">
      <alignment/>
      <protection/>
    </xf>
    <xf numFmtId="0" fontId="19" fillId="0" borderId="0" xfId="50" applyFont="1">
      <alignment/>
      <protection/>
    </xf>
    <xf numFmtId="0" fontId="4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43" fontId="4" fillId="0" borderId="0" xfId="50" applyNumberFormat="1" applyFont="1" applyAlignment="1">
      <alignment horizontal="left"/>
      <protection/>
    </xf>
    <xf numFmtId="0" fontId="3" fillId="0" borderId="20" xfId="50" applyFont="1" applyBorder="1" applyAlignment="1">
      <alignment/>
      <protection/>
    </xf>
    <xf numFmtId="191" fontId="20" fillId="0" borderId="20" xfId="50" applyNumberFormat="1" applyFont="1" applyFill="1" applyBorder="1" applyAlignment="1" applyProtection="1">
      <alignment/>
      <protection locked="0"/>
    </xf>
    <xf numFmtId="0" fontId="3" fillId="0" borderId="20" xfId="52" applyFont="1" applyBorder="1" applyAlignment="1">
      <alignment/>
      <protection/>
    </xf>
    <xf numFmtId="0" fontId="4" fillId="0" borderId="10" xfId="52" applyFont="1" applyBorder="1" applyAlignment="1">
      <alignment horizontal="center" vertical="center" shrinkToFi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shrinkToFit="1"/>
      <protection/>
    </xf>
    <xf numFmtId="0" fontId="4" fillId="0" borderId="16" xfId="50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0" xfId="50" applyFont="1" applyBorder="1" applyAlignment="1">
      <alignment horizontal="left"/>
      <protection/>
    </xf>
    <xf numFmtId="4" fontId="3" fillId="0" borderId="21" xfId="52" applyNumberFormat="1" applyFont="1" applyBorder="1" applyAlignment="1">
      <alignment horizontal="center"/>
      <protection/>
    </xf>
    <xf numFmtId="190" fontId="3" fillId="0" borderId="21" xfId="52" applyNumberFormat="1" applyFont="1" applyBorder="1" applyAlignment="1">
      <alignment horizontal="center"/>
      <protection/>
    </xf>
    <xf numFmtId="0" fontId="3" fillId="0" borderId="22" xfId="50" applyFont="1" applyBorder="1">
      <alignment/>
      <protection/>
    </xf>
    <xf numFmtId="0" fontId="3" fillId="0" borderId="23" xfId="50" applyFont="1" applyBorder="1">
      <alignment/>
      <protection/>
    </xf>
    <xf numFmtId="0" fontId="3" fillId="0" borderId="13" xfId="50" applyFont="1" applyBorder="1">
      <alignment/>
      <protection/>
    </xf>
    <xf numFmtId="0" fontId="3" fillId="0" borderId="17" xfId="50" applyFont="1" applyBorder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3" xfId="50" applyFont="1" applyBorder="1" applyAlignment="1">
      <alignment/>
      <protection/>
    </xf>
    <xf numFmtId="9" fontId="3" fillId="0" borderId="17" xfId="50" applyNumberFormat="1" applyFont="1" applyBorder="1" applyAlignment="1">
      <alignment horizontal="center"/>
      <protection/>
    </xf>
    <xf numFmtId="0" fontId="3" fillId="0" borderId="13" xfId="50" applyFont="1" applyBorder="1" applyAlignment="1" quotePrefix="1">
      <alignment horizontal="left"/>
      <protection/>
    </xf>
    <xf numFmtId="0" fontId="14" fillId="0" borderId="0" xfId="51">
      <alignment/>
      <protection/>
    </xf>
    <xf numFmtId="0" fontId="3" fillId="0" borderId="0" xfId="51" applyFont="1">
      <alignment/>
      <protection/>
    </xf>
    <xf numFmtId="4" fontId="4" fillId="0" borderId="0" xfId="40" applyNumberFormat="1" applyFont="1" applyBorder="1" applyAlignment="1">
      <alignment horizontal="left"/>
    </xf>
    <xf numFmtId="0" fontId="8" fillId="0" borderId="0" xfId="51" applyFont="1">
      <alignment/>
      <protection/>
    </xf>
    <xf numFmtId="0" fontId="13" fillId="0" borderId="0" xfId="51" applyFont="1" applyBorder="1" applyAlignment="1">
      <alignment horizontal="center"/>
      <protection/>
    </xf>
    <xf numFmtId="0" fontId="13" fillId="0" borderId="0" xfId="51" applyFont="1" applyBorder="1" applyAlignment="1">
      <alignment horizontal="left"/>
      <protection/>
    </xf>
    <xf numFmtId="0" fontId="13" fillId="0" borderId="0" xfId="52" applyFont="1" applyAlignment="1">
      <alignment/>
      <protection/>
    </xf>
    <xf numFmtId="0" fontId="8" fillId="0" borderId="0" xfId="51" applyFont="1" applyBorder="1">
      <alignment/>
      <protection/>
    </xf>
    <xf numFmtId="0" fontId="16" fillId="0" borderId="0" xfId="51" applyFont="1">
      <alignment/>
      <protection/>
    </xf>
    <xf numFmtId="0" fontId="13" fillId="0" borderId="0" xfId="51" applyFont="1" applyAlignment="1">
      <alignment/>
      <protection/>
    </xf>
    <xf numFmtId="0" fontId="13" fillId="0" borderId="0" xfId="51" applyFont="1" applyAlignment="1">
      <alignment horizontal="left"/>
      <protection/>
    </xf>
    <xf numFmtId="0" fontId="13" fillId="0" borderId="0" xfId="51" applyFont="1">
      <alignment/>
      <protection/>
    </xf>
    <xf numFmtId="0" fontId="8" fillId="0" borderId="0" xfId="51" applyFont="1" applyAlignment="1">
      <alignment horizontal="left"/>
      <protection/>
    </xf>
    <xf numFmtId="0" fontId="13" fillId="0" borderId="0" xfId="51" applyFont="1" applyBorder="1">
      <alignment/>
      <protection/>
    </xf>
    <xf numFmtId="0" fontId="13" fillId="0" borderId="0" xfId="51" applyFont="1" applyBorder="1" applyAlignment="1">
      <alignment/>
      <protection/>
    </xf>
    <xf numFmtId="0" fontId="62" fillId="0" borderId="0" xfId="51" applyFont="1">
      <alignment/>
      <protection/>
    </xf>
    <xf numFmtId="0" fontId="63" fillId="0" borderId="0" xfId="51" applyFont="1" applyAlignment="1">
      <alignment/>
      <protection/>
    </xf>
    <xf numFmtId="0" fontId="62" fillId="0" borderId="10" xfId="51" applyFont="1" applyBorder="1" applyAlignment="1">
      <alignment horizontal="center" vertical="center"/>
      <protection/>
    </xf>
    <xf numFmtId="43" fontId="62" fillId="0" borderId="10" xfId="51" applyNumberFormat="1" applyFont="1" applyBorder="1" applyAlignment="1">
      <alignment horizontal="center" vertical="center"/>
      <protection/>
    </xf>
    <xf numFmtId="0" fontId="62" fillId="0" borderId="10" xfId="51" applyFont="1" applyBorder="1">
      <alignment/>
      <protection/>
    </xf>
    <xf numFmtId="43" fontId="62" fillId="0" borderId="10" xfId="51" applyNumberFormat="1" applyFont="1" applyBorder="1">
      <alignment/>
      <protection/>
    </xf>
    <xf numFmtId="0" fontId="62" fillId="0" borderId="0" xfId="51" applyFont="1" applyBorder="1">
      <alignment/>
      <protection/>
    </xf>
    <xf numFmtId="43" fontId="62" fillId="0" borderId="0" xfId="51" applyNumberFormat="1" applyFont="1" applyBorder="1" applyAlignment="1">
      <alignment horizontal="center"/>
      <protection/>
    </xf>
    <xf numFmtId="43" fontId="62" fillId="0" borderId="0" xfId="40" applyNumberFormat="1" applyFont="1" applyBorder="1" applyAlignment="1">
      <alignment horizontal="center"/>
    </xf>
    <xf numFmtId="0" fontId="64" fillId="0" borderId="0" xfId="51" applyFont="1" applyBorder="1" applyAlignment="1">
      <alignment horizontal="left"/>
      <protection/>
    </xf>
    <xf numFmtId="0" fontId="64" fillId="0" borderId="0" xfId="51" applyFont="1" applyBorder="1" applyAlignment="1">
      <alignment horizontal="center"/>
      <protection/>
    </xf>
    <xf numFmtId="0" fontId="65" fillId="0" borderId="0" xfId="51" applyFont="1" applyBorder="1" applyAlignment="1">
      <alignment horizontal="center" vertical="center"/>
      <protection/>
    </xf>
    <xf numFmtId="0" fontId="13" fillId="0" borderId="0" xfId="51" applyFont="1" applyAlignment="1">
      <alignment horizontal="center"/>
      <protection/>
    </xf>
    <xf numFmtId="0" fontId="9" fillId="0" borderId="10" xfId="47" applyFont="1" applyBorder="1" applyAlignment="1">
      <alignment horizontal="left" vertical="center"/>
      <protection/>
    </xf>
    <xf numFmtId="0" fontId="3" fillId="0" borderId="0" xfId="52" applyFont="1" applyFill="1" applyBorder="1" applyAlignment="1">
      <alignment horizontal="left"/>
      <protection/>
    </xf>
    <xf numFmtId="0" fontId="66" fillId="0" borderId="0" xfId="0" applyFont="1" applyAlignment="1">
      <alignment/>
    </xf>
    <xf numFmtId="4" fontId="11" fillId="0" borderId="10" xfId="47" applyNumberFormat="1" applyFont="1" applyBorder="1" applyAlignment="1">
      <alignment horizontal="center"/>
      <protection/>
    </xf>
    <xf numFmtId="2" fontId="3" fillId="0" borderId="21" xfId="52" applyNumberFormat="1" applyFont="1" applyBorder="1" applyAlignment="1">
      <alignment horizontal="center"/>
      <protection/>
    </xf>
    <xf numFmtId="4" fontId="0" fillId="0" borderId="0" xfId="0" applyNumberFormat="1" applyAlignment="1">
      <alignment/>
    </xf>
    <xf numFmtId="0" fontId="4" fillId="0" borderId="0" xfId="47" applyFont="1" applyBorder="1" applyAlignment="1">
      <alignment horizontal="left" vertical="center"/>
      <protection/>
    </xf>
    <xf numFmtId="4" fontId="5" fillId="33" borderId="10" xfId="47" applyNumberFormat="1" applyFont="1" applyFill="1" applyBorder="1" applyAlignment="1">
      <alignment horizontal="center"/>
      <protection/>
    </xf>
    <xf numFmtId="0" fontId="63" fillId="0" borderId="0" xfId="51" applyFont="1" applyAlignment="1">
      <alignment horizontal="center"/>
      <protection/>
    </xf>
    <xf numFmtId="4" fontId="18" fillId="0" borderId="24" xfId="52" applyNumberFormat="1" applyFont="1" applyBorder="1" applyAlignment="1">
      <alignment horizontal="center"/>
      <protection/>
    </xf>
    <xf numFmtId="4" fontId="18" fillId="0" borderId="15" xfId="52" applyNumberFormat="1" applyFont="1" applyBorder="1" applyAlignment="1">
      <alignment horizontal="center"/>
      <protection/>
    </xf>
    <xf numFmtId="0" fontId="4" fillId="0" borderId="15" xfId="52" applyFont="1" applyBorder="1" applyAlignment="1">
      <alignment horizontal="center" vertical="center" shrinkToFit="1"/>
      <protection/>
    </xf>
    <xf numFmtId="0" fontId="4" fillId="0" borderId="16" xfId="52" applyFont="1" applyBorder="1" applyAlignment="1">
      <alignment horizontal="center" vertical="center" shrinkToFit="1"/>
      <protection/>
    </xf>
    <xf numFmtId="0" fontId="3" fillId="0" borderId="22" xfId="50" applyFont="1" applyBorder="1" applyAlignment="1">
      <alignment horizontal="center"/>
      <protection/>
    </xf>
    <xf numFmtId="0" fontId="3" fillId="0" borderId="23" xfId="50" applyFont="1" applyBorder="1" applyAlignment="1">
      <alignment horizontal="center"/>
      <protection/>
    </xf>
    <xf numFmtId="0" fontId="8" fillId="0" borderId="13" xfId="50" applyFont="1" applyBorder="1" applyAlignment="1">
      <alignment horizontal="left"/>
      <protection/>
    </xf>
    <xf numFmtId="0" fontId="8" fillId="0" borderId="17" xfId="50" applyFont="1" applyBorder="1" applyAlignment="1">
      <alignment horizontal="left"/>
      <protection/>
    </xf>
    <xf numFmtId="0" fontId="67" fillId="0" borderId="0" xfId="0" applyFont="1" applyAlignment="1">
      <alignment horizontal="center"/>
    </xf>
    <xf numFmtId="0" fontId="4" fillId="0" borderId="20" xfId="47" applyFont="1" applyBorder="1" applyAlignment="1">
      <alignment horizontal="center"/>
      <protection/>
    </xf>
    <xf numFmtId="0" fontId="9" fillId="0" borderId="24" xfId="47" applyFont="1" applyBorder="1" applyAlignment="1">
      <alignment horizontal="center"/>
      <protection/>
    </xf>
    <xf numFmtId="0" fontId="9" fillId="0" borderId="16" xfId="47" applyFont="1" applyBorder="1" applyAlignment="1">
      <alignment horizontal="center"/>
      <protection/>
    </xf>
    <xf numFmtId="0" fontId="9" fillId="0" borderId="11" xfId="47" applyFont="1" applyBorder="1" applyAlignment="1">
      <alignment horizontal="center" vertical="center" shrinkToFit="1"/>
      <protection/>
    </xf>
    <xf numFmtId="0" fontId="9" fillId="0" borderId="21" xfId="47" applyFont="1" applyBorder="1" applyAlignment="1">
      <alignment horizontal="center" vertical="center" shrinkToFit="1"/>
      <protection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เครื่องหมายจุลภาค 4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กติ 2 2" xfId="48"/>
    <cellStyle name="ปกติ 2 3" xfId="49"/>
    <cellStyle name="ปกติ 3" xfId="50"/>
    <cellStyle name="ปกติ 4" xfId="51"/>
    <cellStyle name="ปกติ_Sheet1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9.140625" style="0" customWidth="1"/>
    <col min="2" max="2" width="35.57421875" style="0" customWidth="1"/>
    <col min="3" max="3" width="13.7109375" style="0" customWidth="1"/>
    <col min="4" max="4" width="12.00390625" style="0" customWidth="1"/>
  </cols>
  <sheetData>
    <row r="1" spans="1:7" ht="23.25">
      <c r="A1" s="105"/>
      <c r="B1" s="141" t="s">
        <v>104</v>
      </c>
      <c r="C1" s="141"/>
      <c r="D1" s="121"/>
      <c r="E1" s="121"/>
      <c r="F1" s="105"/>
      <c r="G1" s="105"/>
    </row>
    <row r="2" spans="1:7" ht="21">
      <c r="A2" s="110" t="s">
        <v>22</v>
      </c>
      <c r="B2" s="109"/>
      <c r="C2" s="109"/>
      <c r="D2" s="109"/>
      <c r="E2" s="109"/>
      <c r="F2" s="109"/>
      <c r="G2" s="109"/>
    </row>
    <row r="3" spans="1:7" ht="21.75">
      <c r="A3" s="111" t="str">
        <f>'ปร.5'!A3</f>
        <v>โครงการปรับปรุงระบบเสียงตามสายหมู่บ้านสันธาตุ  หมู่ที่ 10</v>
      </c>
      <c r="B3" s="111"/>
      <c r="C3" s="111"/>
      <c r="D3" s="105"/>
      <c r="E3" s="112"/>
      <c r="F3" s="112"/>
      <c r="G3" s="113"/>
    </row>
    <row r="4" spans="1:7" ht="21.75">
      <c r="A4" s="114" t="str">
        <f>'ปร.5'!A5</f>
        <v>สถานที่ก่อสร้าง  หมู่ 10   บ้านสันธาตุ  ตำบลเจดีย์หลวง  อำเภอแม่สรวย  จังหวัดเชียงราย</v>
      </c>
      <c r="B4" s="115"/>
      <c r="C4" s="115"/>
      <c r="D4" s="115" t="s">
        <v>105</v>
      </c>
      <c r="E4" s="105"/>
      <c r="F4" s="105"/>
      <c r="G4" s="105"/>
    </row>
    <row r="5" spans="1:7" ht="21.75">
      <c r="A5" s="114" t="str">
        <f>'ปร.5'!A4</f>
        <v>ปริมาณงาน  ชุดกระจายเสียง 1 ชุด พร้อมเพิ่ม Horn Speeker  4 ตัว ซ่อมแซม 11 ตัว</v>
      </c>
      <c r="B5" s="115"/>
      <c r="C5" s="115"/>
      <c r="D5" s="115"/>
      <c r="E5" s="105"/>
      <c r="F5" s="105"/>
      <c r="G5" s="105"/>
    </row>
    <row r="6" spans="1:7" ht="21">
      <c r="A6" s="116" t="s">
        <v>17</v>
      </c>
      <c r="B6" s="119" t="s">
        <v>44</v>
      </c>
      <c r="C6" s="119"/>
      <c r="D6" s="119"/>
      <c r="E6" s="108"/>
      <c r="F6" s="108"/>
      <c r="G6" s="108"/>
    </row>
    <row r="7" spans="1:7" ht="21.75">
      <c r="A7" s="116" t="s">
        <v>65</v>
      </c>
      <c r="B7" s="108"/>
      <c r="C7" s="116" t="str">
        <f>'ปร.4'!F7</f>
        <v>เมื่อวันที่   16    สิงหาคม  2561</v>
      </c>
      <c r="D7" s="108"/>
      <c r="E7" s="108"/>
      <c r="F7" s="105"/>
      <c r="G7" s="105"/>
    </row>
    <row r="9" spans="1:9" ht="23.25">
      <c r="A9" s="122" t="s">
        <v>1</v>
      </c>
      <c r="B9" s="122" t="s">
        <v>2</v>
      </c>
      <c r="C9" s="122" t="s">
        <v>45</v>
      </c>
      <c r="D9" s="122" t="s">
        <v>8</v>
      </c>
      <c r="E9" s="105"/>
      <c r="F9" s="105"/>
      <c r="G9" s="105"/>
      <c r="I9">
        <v>190000</v>
      </c>
    </row>
    <row r="10" spans="1:11" ht="23.25">
      <c r="A10" s="122">
        <v>1</v>
      </c>
      <c r="B10" s="122" t="s">
        <v>46</v>
      </c>
      <c r="C10" s="123">
        <f>'ปร.5'!E22</f>
        <v>185000</v>
      </c>
      <c r="D10" s="122"/>
      <c r="E10" s="105"/>
      <c r="F10" s="105"/>
      <c r="G10" s="105"/>
      <c r="K10" t="s">
        <v>67</v>
      </c>
    </row>
    <row r="11" spans="1:7" ht="23.25">
      <c r="A11" s="122"/>
      <c r="B11" s="122"/>
      <c r="C11" s="123"/>
      <c r="D11" s="122"/>
      <c r="E11" s="105"/>
      <c r="F11" s="105"/>
      <c r="G11" s="105"/>
    </row>
    <row r="12" spans="1:7" ht="23.25">
      <c r="A12" s="122"/>
      <c r="B12" s="122"/>
      <c r="C12" s="123"/>
      <c r="D12" s="122"/>
      <c r="E12" s="105"/>
      <c r="F12" s="105"/>
      <c r="G12" s="105"/>
    </row>
    <row r="13" spans="1:7" ht="23.25">
      <c r="A13" s="122"/>
      <c r="B13" s="122"/>
      <c r="C13" s="123"/>
      <c r="D13" s="122"/>
      <c r="E13" s="105"/>
      <c r="F13" s="105"/>
      <c r="G13" s="105"/>
    </row>
    <row r="14" spans="1:7" ht="23.25">
      <c r="A14" s="122"/>
      <c r="B14" s="122"/>
      <c r="C14" s="123"/>
      <c r="D14" s="122"/>
      <c r="E14" s="105"/>
      <c r="F14" s="105"/>
      <c r="G14" s="105"/>
    </row>
    <row r="15" spans="1:7" ht="23.25">
      <c r="A15" s="122"/>
      <c r="B15" s="122"/>
      <c r="C15" s="123"/>
      <c r="D15" s="122"/>
      <c r="E15" s="105"/>
      <c r="F15" s="105"/>
      <c r="G15" s="105"/>
    </row>
    <row r="16" spans="1:7" ht="23.25">
      <c r="A16" s="122"/>
      <c r="B16" s="122"/>
      <c r="C16" s="122"/>
      <c r="D16" s="122"/>
      <c r="E16" s="105"/>
      <c r="F16" s="105"/>
      <c r="G16" s="105"/>
    </row>
    <row r="17" spans="1:7" ht="23.25">
      <c r="A17" s="124" t="s">
        <v>37</v>
      </c>
      <c r="B17" s="124" t="s">
        <v>47</v>
      </c>
      <c r="C17" s="125">
        <f>C10</f>
        <v>185000</v>
      </c>
      <c r="D17" s="124"/>
      <c r="E17" s="105"/>
      <c r="F17" s="105"/>
      <c r="G17" s="105"/>
    </row>
    <row r="18" spans="1:7" ht="23.25">
      <c r="A18" s="124" t="s">
        <v>48</v>
      </c>
      <c r="B18" s="142" t="str">
        <f>_xlfn.BAHTTEXT(C17)</f>
        <v>หนึ่งแสนแปดหมื่นห้าพันบาทถ้วน</v>
      </c>
      <c r="C18" s="143"/>
      <c r="D18" s="143"/>
      <c r="E18" s="105"/>
      <c r="F18" s="105"/>
      <c r="G18" s="105"/>
    </row>
    <row r="19" spans="1:7" ht="23.25">
      <c r="A19" s="126" t="s">
        <v>49</v>
      </c>
      <c r="B19" s="105"/>
      <c r="C19" s="127"/>
      <c r="D19" s="127"/>
      <c r="E19" s="120" t="s">
        <v>43</v>
      </c>
      <c r="F19" s="128"/>
      <c r="G19" s="105"/>
    </row>
    <row r="20" spans="1:7" ht="24">
      <c r="A20" s="129"/>
      <c r="B20" s="129"/>
      <c r="C20" s="130"/>
      <c r="D20" s="131"/>
      <c r="E20" s="107"/>
      <c r="F20" s="106"/>
      <c r="G20" s="117"/>
    </row>
    <row r="21" spans="1:7" ht="21.75">
      <c r="A21" s="79"/>
      <c r="B21" s="132"/>
      <c r="C21" s="108"/>
      <c r="D21" s="108"/>
      <c r="E21" s="106"/>
      <c r="F21" s="106"/>
      <c r="G21" s="108"/>
    </row>
    <row r="22" spans="1:7" ht="21.75">
      <c r="A22" s="2"/>
      <c r="B22" s="139" t="str">
        <f>'ปร.4'!B26</f>
        <v>คณะกรรมการกำหนดราคากลาง</v>
      </c>
      <c r="C22" s="3"/>
      <c r="D22" s="3"/>
      <c r="E22" s="3"/>
      <c r="F22" s="15"/>
      <c r="G22" s="117"/>
    </row>
    <row r="23" spans="1:7" ht="21.75">
      <c r="A23" s="2"/>
      <c r="B23" s="14"/>
      <c r="C23" s="3"/>
      <c r="D23" s="3"/>
      <c r="E23" s="3"/>
      <c r="F23" s="15"/>
      <c r="G23" s="108"/>
    </row>
    <row r="24" spans="1:7" ht="21.75">
      <c r="A24" s="2"/>
      <c r="B24" s="2"/>
      <c r="C24" s="2"/>
      <c r="D24" s="2"/>
      <c r="E24" s="3"/>
      <c r="F24" s="2"/>
      <c r="G24" s="108"/>
    </row>
    <row r="25" spans="1:7" ht="21.75">
      <c r="A25" s="2"/>
      <c r="B25" s="2" t="s">
        <v>20</v>
      </c>
      <c r="C25" s="2" t="str">
        <f>'ปร.4'!C29</f>
        <v>ประธานคณะกรรมการกำหนดราคากลาง</v>
      </c>
      <c r="D25" s="2"/>
      <c r="E25" s="3"/>
      <c r="F25" s="2"/>
      <c r="G25" s="118"/>
    </row>
    <row r="26" spans="2:7" ht="21.75">
      <c r="B26" s="6" t="str">
        <f>'ปร.4'!B30</f>
        <v>         ( นางสาวสายทอง  ต๊ะวิชัย )</v>
      </c>
      <c r="C26" s="2" t="str">
        <f>'ปร.4'!C30</f>
        <v>รองปลัด</v>
      </c>
      <c r="D26" s="2"/>
      <c r="E26" s="3"/>
      <c r="G26" s="108"/>
    </row>
    <row r="27" spans="2:7" ht="21.75">
      <c r="B27" s="2"/>
      <c r="C27" s="2"/>
      <c r="D27" s="2"/>
      <c r="E27" s="2"/>
      <c r="G27" s="105"/>
    </row>
    <row r="28" spans="2:7" ht="21.75">
      <c r="B28" s="134" t="s">
        <v>60</v>
      </c>
      <c r="C28" s="35" t="str">
        <f>'ปร4 เสา'!C33</f>
        <v>กรรมการกำหนดราคากลาง</v>
      </c>
      <c r="D28" s="135"/>
      <c r="E28" s="35"/>
      <c r="F28" s="2"/>
      <c r="G28" s="105"/>
    </row>
    <row r="29" spans="2:5" ht="21.75">
      <c r="B29" s="36" t="s">
        <v>72</v>
      </c>
      <c r="C29" s="44" t="s">
        <v>19</v>
      </c>
      <c r="D29" s="135"/>
      <c r="E29" s="35"/>
    </row>
    <row r="30" spans="2:5" ht="21.75">
      <c r="B30" s="35"/>
      <c r="C30" s="36"/>
      <c r="D30" s="35"/>
      <c r="E30" s="35"/>
    </row>
    <row r="31" spans="2:5" ht="21.75">
      <c r="B31" s="134" t="s">
        <v>61</v>
      </c>
      <c r="C31" s="35" t="str">
        <f>'ปร.4'!C35</f>
        <v>กรรมการกำหนดราคากลาง</v>
      </c>
      <c r="D31" s="135"/>
      <c r="E31" s="35"/>
    </row>
    <row r="32" spans="2:5" ht="21.75">
      <c r="B32" s="36" t="str">
        <f>'ปร.4'!B36</f>
        <v>(นางสาวรุ่งกานต์  นาวา)</v>
      </c>
      <c r="C32" s="35" t="str">
        <f>'ปร.4'!C36</f>
        <v>นักทรัพยากรบุคคล</v>
      </c>
      <c r="D32" s="135"/>
      <c r="E32" s="35"/>
    </row>
  </sheetData>
  <sheetProtection/>
  <mergeCells count="2">
    <mergeCell ref="B1:C1"/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7.140625" style="0" customWidth="1"/>
    <col min="2" max="2" width="22.140625" style="0" customWidth="1"/>
    <col min="3" max="3" width="12.421875" style="0" customWidth="1"/>
    <col min="4" max="4" width="10.57421875" style="0" customWidth="1"/>
    <col min="5" max="5" width="11.421875" style="0" customWidth="1"/>
  </cols>
  <sheetData>
    <row r="1" spans="1:7" ht="21.75">
      <c r="A1" s="77" t="s">
        <v>103</v>
      </c>
      <c r="B1" s="35"/>
      <c r="C1" s="35"/>
      <c r="D1" s="35"/>
      <c r="E1" s="35"/>
      <c r="F1" s="41" t="s">
        <v>21</v>
      </c>
      <c r="G1" s="35"/>
    </row>
    <row r="2" spans="1:7" ht="21.75">
      <c r="A2" s="40" t="s">
        <v>22</v>
      </c>
      <c r="B2" s="35"/>
      <c r="C2" s="35"/>
      <c r="D2" s="35"/>
      <c r="E2" s="35"/>
      <c r="F2" s="35"/>
      <c r="G2" s="35"/>
    </row>
    <row r="3" spans="1:7" ht="21.75">
      <c r="A3" s="40" t="str">
        <f>'ปร.4'!A4</f>
        <v>โครงการปรับปรุงระบบเสียงตามสายหมู่บ้านสันธาตุ  หมู่ที่ 10</v>
      </c>
      <c r="B3" s="40"/>
      <c r="C3" s="42"/>
      <c r="D3" s="38"/>
      <c r="E3" s="42"/>
      <c r="F3" s="42"/>
      <c r="G3" s="35"/>
    </row>
    <row r="4" spans="1:7" ht="21.75">
      <c r="A4" s="37" t="str">
        <f>'ปร.4'!A5</f>
        <v>ปริมาณงาน  ชุดกระจายเสียง 1 ชุด พร้อมเพิ่ม Horn Speeker  4 ตัว ซ่อมแซม 11 ตัว</v>
      </c>
      <c r="B4" s="37"/>
      <c r="C4" s="37"/>
      <c r="D4" s="37"/>
      <c r="E4" s="38"/>
      <c r="F4" s="38"/>
      <c r="G4" s="39"/>
    </row>
    <row r="5" spans="1:7" ht="21.75">
      <c r="A5" s="40" t="str">
        <f>'ปร.4'!A6</f>
        <v>สถานที่ก่อสร้าง  หมู่ 10   บ้านสันธาตุ  ตำบลเจดีย์หลวง  อำเภอแม่สรวย  จังหวัดเชียงราย</v>
      </c>
      <c r="B5" s="40"/>
      <c r="C5" s="40"/>
      <c r="D5" s="40"/>
      <c r="E5" s="40"/>
      <c r="F5" s="40"/>
      <c r="G5" s="82"/>
    </row>
    <row r="6" spans="1:7" ht="21.75">
      <c r="A6" s="40" t="s">
        <v>23</v>
      </c>
      <c r="B6" s="40"/>
      <c r="C6" s="40" t="s">
        <v>106</v>
      </c>
      <c r="D6" s="83"/>
      <c r="E6" s="83"/>
      <c r="F6" s="40"/>
      <c r="G6" s="40"/>
    </row>
    <row r="7" spans="1:7" ht="21.75">
      <c r="A7" s="75" t="s">
        <v>24</v>
      </c>
      <c r="B7" s="78"/>
      <c r="C7" s="84"/>
      <c r="D7" s="83" t="s">
        <v>25</v>
      </c>
      <c r="E7" s="83" t="s">
        <v>26</v>
      </c>
      <c r="F7" s="84"/>
      <c r="G7" s="84"/>
    </row>
    <row r="8" spans="1:7" ht="21.75">
      <c r="A8" s="85" t="s">
        <v>64</v>
      </c>
      <c r="B8" s="86"/>
      <c r="C8" s="86" t="str">
        <f>'ปร.4'!F7</f>
        <v>เมื่อวันที่   16    สิงหาคม  2561</v>
      </c>
      <c r="D8" s="87"/>
      <c r="E8" s="87"/>
      <c r="F8" s="88"/>
      <c r="G8" s="88"/>
    </row>
    <row r="9" spans="1:7" ht="43.5">
      <c r="A9" s="80" t="s">
        <v>1</v>
      </c>
      <c r="B9" s="89" t="s">
        <v>2</v>
      </c>
      <c r="C9" s="90" t="s">
        <v>27</v>
      </c>
      <c r="D9" s="91" t="s">
        <v>28</v>
      </c>
      <c r="E9" s="92" t="s">
        <v>29</v>
      </c>
      <c r="F9" s="144" t="s">
        <v>8</v>
      </c>
      <c r="G9" s="145"/>
    </row>
    <row r="10" spans="1:11" ht="21.75">
      <c r="A10" s="93">
        <v>1</v>
      </c>
      <c r="B10" s="94" t="s">
        <v>50</v>
      </c>
      <c r="C10" s="95">
        <f>'ปร.4'!I18</f>
        <v>76353</v>
      </c>
      <c r="D10" s="96">
        <v>1.3074</v>
      </c>
      <c r="E10" s="95">
        <f>D10*C10</f>
        <v>99823.91219999999</v>
      </c>
      <c r="F10" s="97"/>
      <c r="G10" s="98"/>
      <c r="K10" t="s">
        <v>71</v>
      </c>
    </row>
    <row r="11" spans="1:7" ht="21.75">
      <c r="A11" s="93">
        <v>2</v>
      </c>
      <c r="B11" s="43" t="s">
        <v>62</v>
      </c>
      <c r="C11" s="95">
        <f>'ปร.4'!I23</f>
        <v>60512</v>
      </c>
      <c r="D11" s="137">
        <v>1.07</v>
      </c>
      <c r="E11" s="95">
        <f>D11*C11</f>
        <v>64747.840000000004</v>
      </c>
      <c r="F11" s="99"/>
      <c r="G11" s="100"/>
    </row>
    <row r="12" spans="1:7" ht="21.75">
      <c r="A12" s="93">
        <v>3</v>
      </c>
      <c r="B12" s="43" t="s">
        <v>92</v>
      </c>
      <c r="C12" s="76">
        <f>'ปร4 เสา'!I24</f>
        <v>16281.286</v>
      </c>
      <c r="D12" s="101">
        <v>1.3074</v>
      </c>
      <c r="E12" s="95">
        <f>D12*C12</f>
        <v>21286.1533164</v>
      </c>
      <c r="F12" s="99"/>
      <c r="G12" s="100"/>
    </row>
    <row r="13" spans="1:7" ht="21.75">
      <c r="A13" s="93">
        <v>4</v>
      </c>
      <c r="B13" s="43" t="s">
        <v>30</v>
      </c>
      <c r="C13" s="76"/>
      <c r="D13" s="101"/>
      <c r="E13" s="76"/>
      <c r="F13" s="99"/>
      <c r="G13" s="100"/>
    </row>
    <row r="14" spans="1:7" ht="21.75">
      <c r="A14" s="93"/>
      <c r="B14" s="146" t="s">
        <v>31</v>
      </c>
      <c r="C14" s="147"/>
      <c r="D14" s="146" t="s">
        <v>32</v>
      </c>
      <c r="E14" s="147"/>
      <c r="F14" s="99"/>
      <c r="G14" s="100"/>
    </row>
    <row r="15" spans="1:7" ht="21.75">
      <c r="A15" s="93"/>
      <c r="B15" s="102" t="s">
        <v>33</v>
      </c>
      <c r="C15" s="103">
        <v>0.06</v>
      </c>
      <c r="D15" s="102" t="s">
        <v>33</v>
      </c>
      <c r="E15" s="103">
        <v>0.06</v>
      </c>
      <c r="F15" s="99"/>
      <c r="G15" s="100"/>
    </row>
    <row r="16" spans="1:7" ht="21.75">
      <c r="A16" s="93"/>
      <c r="B16" s="104" t="s">
        <v>34</v>
      </c>
      <c r="C16" s="103">
        <v>0.07</v>
      </c>
      <c r="D16" s="104" t="s">
        <v>34</v>
      </c>
      <c r="E16" s="103">
        <v>0.07</v>
      </c>
      <c r="F16" s="99"/>
      <c r="G16" s="100"/>
    </row>
    <row r="17" spans="1:7" ht="21.75">
      <c r="A17" s="93"/>
      <c r="B17" s="99" t="s">
        <v>35</v>
      </c>
      <c r="C17" s="103">
        <v>0</v>
      </c>
      <c r="D17" s="99" t="s">
        <v>35</v>
      </c>
      <c r="E17" s="103">
        <v>0</v>
      </c>
      <c r="F17" s="99"/>
      <c r="G17" s="100"/>
    </row>
    <row r="18" spans="1:7" ht="21.75">
      <c r="A18" s="101"/>
      <c r="B18" s="99" t="s">
        <v>36</v>
      </c>
      <c r="C18" s="103">
        <v>0</v>
      </c>
      <c r="D18" s="99" t="s">
        <v>36</v>
      </c>
      <c r="E18" s="103">
        <v>0</v>
      </c>
      <c r="F18" s="99"/>
      <c r="G18" s="100"/>
    </row>
    <row r="19" spans="1:7" ht="21">
      <c r="A19" s="53"/>
      <c r="B19" s="148"/>
      <c r="C19" s="149"/>
      <c r="D19" s="148"/>
      <c r="E19" s="149"/>
      <c r="F19" s="55"/>
      <c r="G19" s="72"/>
    </row>
    <row r="20" spans="1:7" ht="21">
      <c r="A20" s="53"/>
      <c r="B20" s="56"/>
      <c r="C20" s="57"/>
      <c r="D20" s="47"/>
      <c r="E20" s="58"/>
      <c r="F20" s="55"/>
      <c r="G20" s="72"/>
    </row>
    <row r="21" spans="1:7" ht="21">
      <c r="A21" s="59" t="s">
        <v>37</v>
      </c>
      <c r="B21" s="60" t="s">
        <v>38</v>
      </c>
      <c r="C21" s="57"/>
      <c r="D21" s="61"/>
      <c r="E21" s="62">
        <f>SUM(E10:E12)</f>
        <v>185857.9055164</v>
      </c>
      <c r="F21" s="54"/>
      <c r="G21" s="81"/>
    </row>
    <row r="22" spans="1:7" ht="21">
      <c r="A22" s="59"/>
      <c r="B22" s="60" t="s">
        <v>39</v>
      </c>
      <c r="C22" s="57"/>
      <c r="D22" s="61"/>
      <c r="E22" s="62">
        <f>ROUNDDOWN(E21,-3)</f>
        <v>185000</v>
      </c>
      <c r="F22" s="73"/>
      <c r="G22" s="74"/>
    </row>
    <row r="23" spans="1:7" ht="23.25">
      <c r="A23" s="63"/>
      <c r="B23" s="64" t="s">
        <v>40</v>
      </c>
      <c r="C23" s="142" t="str">
        <f>_xlfn.BAHTTEXT(E22)</f>
        <v>หนึ่งแสนแปดหมื่นห้าพันบาทถ้วน</v>
      </c>
      <c r="D23" s="143"/>
      <c r="E23" s="143"/>
      <c r="F23" s="65"/>
      <c r="G23" s="66"/>
    </row>
    <row r="24" spans="1:7" ht="21">
      <c r="A24" s="48"/>
      <c r="B24" s="67" t="s">
        <v>41</v>
      </c>
      <c r="C24" s="68"/>
      <c r="D24" s="69"/>
      <c r="E24" s="70" t="s">
        <v>42</v>
      </c>
      <c r="F24" s="71"/>
      <c r="G24" s="46" t="s">
        <v>43</v>
      </c>
    </row>
    <row r="25" spans="1:7" ht="21">
      <c r="A25" s="48"/>
      <c r="B25" s="49"/>
      <c r="C25" s="50"/>
      <c r="D25" s="50"/>
      <c r="E25" s="50"/>
      <c r="F25" s="50"/>
      <c r="G25" s="51"/>
    </row>
    <row r="26" spans="1:7" ht="21.75">
      <c r="A26" s="2"/>
      <c r="B26" s="139" t="str">
        <f>'ปร.4'!B26</f>
        <v>คณะกรรมการกำหนดราคากลาง</v>
      </c>
      <c r="C26" s="3"/>
      <c r="D26" s="3"/>
      <c r="E26" s="3"/>
      <c r="F26" s="15"/>
      <c r="G26" s="34"/>
    </row>
    <row r="27" spans="2:7" ht="21.75">
      <c r="B27" s="2"/>
      <c r="C27" s="2"/>
      <c r="D27" s="2"/>
      <c r="E27" s="3"/>
      <c r="F27" s="2"/>
      <c r="G27" s="45"/>
    </row>
    <row r="28" spans="2:7" ht="21.75">
      <c r="B28" s="2" t="s">
        <v>20</v>
      </c>
      <c r="C28" s="2" t="str">
        <f>'ปร.4'!C29</f>
        <v>ประธานคณะกรรมการกำหนดราคากลาง</v>
      </c>
      <c r="D28" s="2"/>
      <c r="E28" s="3"/>
      <c r="F28" s="2"/>
      <c r="G28" s="34"/>
    </row>
    <row r="29" spans="2:7" ht="21.75">
      <c r="B29" s="6" t="str">
        <f>'ปร.4'!B30</f>
        <v>         ( นางสาวสายทอง  ต๊ะวิชัย )</v>
      </c>
      <c r="C29" s="2" t="str">
        <f>'ปร.4'!C30</f>
        <v>รองปลัด</v>
      </c>
      <c r="D29" s="2"/>
      <c r="E29" s="3"/>
      <c r="G29" s="34"/>
    </row>
    <row r="30" spans="2:7" ht="21.75">
      <c r="B30" s="2"/>
      <c r="C30" s="2"/>
      <c r="D30" s="2"/>
      <c r="E30" s="2"/>
      <c r="G30" s="52"/>
    </row>
    <row r="31" spans="2:6" ht="21.75">
      <c r="B31" s="134" t="s">
        <v>60</v>
      </c>
      <c r="C31" s="35" t="str">
        <f>'ปร.4'!C32</f>
        <v>กรรมการกำหนดราคากลาง</v>
      </c>
      <c r="D31" s="135"/>
      <c r="E31" s="35"/>
      <c r="F31" s="2"/>
    </row>
    <row r="32" spans="2:5" ht="21.75">
      <c r="B32" s="36" t="s">
        <v>72</v>
      </c>
      <c r="C32" s="44" t="s">
        <v>19</v>
      </c>
      <c r="D32" s="135"/>
      <c r="E32" s="35"/>
    </row>
    <row r="33" spans="2:5" ht="21.75">
      <c r="B33" s="35"/>
      <c r="C33" s="36"/>
      <c r="D33" s="35"/>
      <c r="E33" s="35"/>
    </row>
    <row r="34" spans="2:5" ht="21.75">
      <c r="B34" s="134" t="s">
        <v>61</v>
      </c>
      <c r="C34" s="35" t="str">
        <f>'ปร.4'!C35</f>
        <v>กรรมการกำหนดราคากลาง</v>
      </c>
      <c r="D34" s="135"/>
      <c r="E34" s="35"/>
    </row>
    <row r="35" spans="2:5" ht="21.75">
      <c r="B35" s="36" t="str">
        <f>'ปร.4'!B36</f>
        <v>(นางสาวรุ่งกานต์  นาวา)</v>
      </c>
      <c r="C35" s="35" t="str">
        <f>'ปร.4'!C36</f>
        <v>นักทรัพยากรบุคคล</v>
      </c>
      <c r="D35" s="135"/>
      <c r="E35" s="35"/>
    </row>
  </sheetData>
  <sheetProtection/>
  <mergeCells count="6">
    <mergeCell ref="F9:G9"/>
    <mergeCell ref="B14:C14"/>
    <mergeCell ref="D14:E14"/>
    <mergeCell ref="B19:C19"/>
    <mergeCell ref="D19:E19"/>
    <mergeCell ref="C23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4.57421875" style="0" customWidth="1"/>
    <col min="2" max="2" width="29.28125" style="0" customWidth="1"/>
    <col min="3" max="4" width="6.00390625" style="0" customWidth="1"/>
    <col min="5" max="5" width="7.7109375" style="0" customWidth="1"/>
    <col min="6" max="6" width="7.57421875" style="0" customWidth="1"/>
    <col min="7" max="8" width="7.140625" style="0" customWidth="1"/>
    <col min="9" max="9" width="7.8515625" style="0" customWidth="1"/>
    <col min="10" max="10" width="8.8515625" style="0" customWidth="1"/>
    <col min="14" max="14" width="9.140625" style="0" bestFit="1" customWidth="1"/>
  </cols>
  <sheetData>
    <row r="1" s="33" customFormat="1" ht="21.75">
      <c r="J1" s="13" t="s">
        <v>0</v>
      </c>
    </row>
    <row r="2" spans="1:10" s="33" customFormat="1" ht="21.75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21.75">
      <c r="A3" s="151" t="s">
        <v>15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1.75">
      <c r="A4" s="11" t="str">
        <f>'ปร4 เสา'!A4</f>
        <v>โครงการปรับปรุงระบบเสียงตามสายหมู่บ้านสันธาตุ  หมู่ที่ 10</v>
      </c>
      <c r="B4" s="6"/>
      <c r="C4" s="6"/>
      <c r="D4" s="10"/>
      <c r="E4" s="6"/>
      <c r="F4" s="6"/>
      <c r="G4" s="6"/>
      <c r="H4" s="10"/>
      <c r="I4" s="2"/>
      <c r="J4" s="1"/>
    </row>
    <row r="5" spans="1:10" ht="21.75">
      <c r="A5" s="11" t="s">
        <v>111</v>
      </c>
      <c r="B5" s="6"/>
      <c r="C5" s="6"/>
      <c r="D5" s="10"/>
      <c r="E5" s="6"/>
      <c r="F5" s="6"/>
      <c r="G5" s="6"/>
      <c r="H5" s="10"/>
      <c r="I5" s="2"/>
      <c r="J5" s="1"/>
    </row>
    <row r="6" spans="1:10" ht="21.75">
      <c r="A6" s="11" t="s">
        <v>70</v>
      </c>
      <c r="B6" s="12"/>
      <c r="C6" s="6"/>
      <c r="D6" s="10"/>
      <c r="E6" s="5"/>
      <c r="F6" s="6"/>
      <c r="G6" s="6"/>
      <c r="H6" s="10"/>
      <c r="I6" s="2"/>
      <c r="J6" s="1"/>
    </row>
    <row r="7" spans="1:13" ht="21.75">
      <c r="A7" s="11" t="s">
        <v>17</v>
      </c>
      <c r="B7" s="11" t="s">
        <v>16</v>
      </c>
      <c r="C7" s="6"/>
      <c r="D7" s="10"/>
      <c r="E7" s="6"/>
      <c r="F7" s="11" t="s">
        <v>112</v>
      </c>
      <c r="G7" s="9"/>
      <c r="H7" s="10"/>
      <c r="I7" s="9"/>
      <c r="J7" s="1"/>
      <c r="M7" t="s">
        <v>67</v>
      </c>
    </row>
    <row r="8" spans="1:10" ht="19.5">
      <c r="A8" s="154" t="s">
        <v>1</v>
      </c>
      <c r="B8" s="154" t="s">
        <v>2</v>
      </c>
      <c r="C8" s="154" t="s">
        <v>3</v>
      </c>
      <c r="D8" s="154" t="s">
        <v>4</v>
      </c>
      <c r="E8" s="152" t="s">
        <v>5</v>
      </c>
      <c r="F8" s="153"/>
      <c r="G8" s="152" t="s">
        <v>6</v>
      </c>
      <c r="H8" s="153"/>
      <c r="I8" s="16" t="s">
        <v>7</v>
      </c>
      <c r="J8" s="17" t="s">
        <v>8</v>
      </c>
    </row>
    <row r="9" spans="1:10" ht="19.5">
      <c r="A9" s="155"/>
      <c r="B9" s="155"/>
      <c r="C9" s="155"/>
      <c r="D9" s="155"/>
      <c r="E9" s="18" t="s">
        <v>9</v>
      </c>
      <c r="F9" s="17" t="s">
        <v>10</v>
      </c>
      <c r="G9" s="17" t="s">
        <v>9</v>
      </c>
      <c r="H9" s="17" t="s">
        <v>10</v>
      </c>
      <c r="I9" s="18" t="s">
        <v>11</v>
      </c>
      <c r="J9" s="19"/>
    </row>
    <row r="10" spans="1:10" ht="19.5">
      <c r="A10" s="20"/>
      <c r="B10" s="21" t="s">
        <v>68</v>
      </c>
      <c r="C10" s="22"/>
      <c r="D10" s="23"/>
      <c r="E10" s="16"/>
      <c r="F10" s="24"/>
      <c r="G10" s="24"/>
      <c r="H10" s="24"/>
      <c r="I10" s="16"/>
      <c r="J10" s="7"/>
    </row>
    <row r="11" spans="1:10" ht="19.5">
      <c r="A11" s="25">
        <v>1</v>
      </c>
      <c r="B11" s="7" t="s">
        <v>51</v>
      </c>
      <c r="C11" s="32">
        <v>1000</v>
      </c>
      <c r="D11" s="26" t="s">
        <v>52</v>
      </c>
      <c r="E11" s="28">
        <v>12</v>
      </c>
      <c r="F11" s="30">
        <f>E11*C11</f>
        <v>12000</v>
      </c>
      <c r="G11" s="28">
        <v>7</v>
      </c>
      <c r="H11" s="30">
        <f aca="true" t="shared" si="0" ref="H11:H16">G11*C11</f>
        <v>7000</v>
      </c>
      <c r="I11" s="28">
        <f>H11+F11</f>
        <v>19000</v>
      </c>
      <c r="J11" s="7"/>
    </row>
    <row r="12" spans="1:10" ht="19.5">
      <c r="A12" s="25"/>
      <c r="B12" s="7" t="s">
        <v>53</v>
      </c>
      <c r="C12" s="29">
        <v>11</v>
      </c>
      <c r="D12" s="26" t="s">
        <v>54</v>
      </c>
      <c r="E12" s="28"/>
      <c r="F12" s="28">
        <f>E12*C12</f>
        <v>0</v>
      </c>
      <c r="G12" s="28">
        <v>1000</v>
      </c>
      <c r="H12" s="28">
        <f t="shared" si="0"/>
        <v>11000</v>
      </c>
      <c r="I12" s="28">
        <f>H12</f>
        <v>11000</v>
      </c>
      <c r="J12" s="7"/>
    </row>
    <row r="13" spans="1:10" ht="19.5">
      <c r="A13" s="25"/>
      <c r="B13" s="7" t="s">
        <v>66</v>
      </c>
      <c r="C13" s="29">
        <v>1</v>
      </c>
      <c r="D13" s="26" t="s">
        <v>12</v>
      </c>
      <c r="E13" s="28" t="s">
        <v>18</v>
      </c>
      <c r="F13" s="28">
        <v>0</v>
      </c>
      <c r="G13" s="28">
        <v>2000</v>
      </c>
      <c r="H13" s="28">
        <f t="shared" si="0"/>
        <v>2000</v>
      </c>
      <c r="I13" s="28">
        <f>H13</f>
        <v>2000</v>
      </c>
      <c r="J13" s="7"/>
    </row>
    <row r="14" spans="1:10" ht="19.5">
      <c r="A14" s="25"/>
      <c r="B14" s="7" t="s">
        <v>63</v>
      </c>
      <c r="C14" s="29">
        <v>15</v>
      </c>
      <c r="D14" s="27" t="s">
        <v>12</v>
      </c>
      <c r="E14" s="28"/>
      <c r="F14" s="28">
        <f>E14*C14</f>
        <v>0</v>
      </c>
      <c r="G14" s="28">
        <v>800</v>
      </c>
      <c r="H14" s="28">
        <f t="shared" si="0"/>
        <v>12000</v>
      </c>
      <c r="I14" s="28">
        <f>H14+F14</f>
        <v>12000</v>
      </c>
      <c r="J14" s="7"/>
    </row>
    <row r="15" spans="1:10" ht="19.5">
      <c r="A15" s="25"/>
      <c r="B15" s="7" t="s">
        <v>97</v>
      </c>
      <c r="C15" s="29">
        <v>1</v>
      </c>
      <c r="D15" s="27" t="s">
        <v>2</v>
      </c>
      <c r="E15" s="28"/>
      <c r="F15" s="28">
        <f>E15*C15</f>
        <v>0</v>
      </c>
      <c r="G15" s="28">
        <v>23853</v>
      </c>
      <c r="H15" s="28">
        <f t="shared" si="0"/>
        <v>23853</v>
      </c>
      <c r="I15" s="28">
        <f>H15+F15</f>
        <v>23853</v>
      </c>
      <c r="J15" s="7"/>
    </row>
    <row r="16" spans="1:10" ht="19.5">
      <c r="A16" s="25"/>
      <c r="B16" s="7" t="s">
        <v>69</v>
      </c>
      <c r="C16" s="29">
        <v>1</v>
      </c>
      <c r="D16" s="27" t="s">
        <v>12</v>
      </c>
      <c r="E16" s="140"/>
      <c r="F16" s="140">
        <f>E16*C16</f>
        <v>0</v>
      </c>
      <c r="G16" s="140">
        <v>3500</v>
      </c>
      <c r="H16" s="140">
        <f t="shared" si="0"/>
        <v>3500</v>
      </c>
      <c r="I16" s="140">
        <f>H16+F16</f>
        <v>3500</v>
      </c>
      <c r="J16" s="7"/>
    </row>
    <row r="17" spans="1:10" ht="19.5">
      <c r="A17" s="25"/>
      <c r="B17" s="7" t="s">
        <v>95</v>
      </c>
      <c r="C17" s="29">
        <v>1</v>
      </c>
      <c r="D17" s="27" t="s">
        <v>96</v>
      </c>
      <c r="E17" s="140"/>
      <c r="F17" s="140">
        <f>E17*C17</f>
        <v>0</v>
      </c>
      <c r="G17" s="140">
        <v>5000</v>
      </c>
      <c r="H17" s="140">
        <f>G17*C17</f>
        <v>5000</v>
      </c>
      <c r="I17" s="140">
        <f>H17+F17</f>
        <v>5000</v>
      </c>
      <c r="J17" s="7"/>
    </row>
    <row r="18" spans="1:10" ht="19.5">
      <c r="A18" s="25"/>
      <c r="B18" s="7" t="s">
        <v>55</v>
      </c>
      <c r="C18" s="27"/>
      <c r="D18" s="27"/>
      <c r="E18" s="28"/>
      <c r="F18" s="28"/>
      <c r="G18" s="28"/>
      <c r="H18" s="28"/>
      <c r="I18" s="136">
        <f>SUM(I11:I17)</f>
        <v>76353</v>
      </c>
      <c r="J18" s="7"/>
    </row>
    <row r="19" spans="1:10" ht="19.5">
      <c r="A19" s="25">
        <v>2</v>
      </c>
      <c r="B19" s="7" t="s">
        <v>56</v>
      </c>
      <c r="C19" s="27"/>
      <c r="D19" s="27"/>
      <c r="E19" s="28"/>
      <c r="F19" s="28"/>
      <c r="G19" s="28"/>
      <c r="H19" s="28"/>
      <c r="I19" s="28"/>
      <c r="J19" s="7"/>
    </row>
    <row r="20" spans="1:10" ht="19.5">
      <c r="A20" s="25"/>
      <c r="B20" s="7" t="s">
        <v>102</v>
      </c>
      <c r="C20" s="27">
        <v>2</v>
      </c>
      <c r="D20" s="27" t="s">
        <v>57</v>
      </c>
      <c r="E20" s="28">
        <v>25700</v>
      </c>
      <c r="F20" s="28">
        <f>E20*C20</f>
        <v>51400</v>
      </c>
      <c r="G20" s="28"/>
      <c r="H20" s="28"/>
      <c r="I20" s="28">
        <f>F20</f>
        <v>51400</v>
      </c>
      <c r="J20" s="7"/>
    </row>
    <row r="21" spans="1:14" ht="19.5">
      <c r="A21" s="25"/>
      <c r="B21" s="7" t="s">
        <v>58</v>
      </c>
      <c r="C21" s="27">
        <v>1</v>
      </c>
      <c r="D21" s="27" t="s">
        <v>13</v>
      </c>
      <c r="E21" s="28">
        <v>1200</v>
      </c>
      <c r="F21" s="28">
        <f>E21*C21</f>
        <v>1200</v>
      </c>
      <c r="G21" s="28"/>
      <c r="H21" s="28"/>
      <c r="I21" s="28">
        <f>F21</f>
        <v>1200</v>
      </c>
      <c r="J21" s="7"/>
      <c r="N21" s="138">
        <f>F20+F21+F22</f>
        <v>60512</v>
      </c>
    </row>
    <row r="22" spans="1:10" ht="19.5">
      <c r="A22" s="7"/>
      <c r="B22" s="7" t="s">
        <v>59</v>
      </c>
      <c r="C22" s="27">
        <v>4</v>
      </c>
      <c r="D22" s="27" t="s">
        <v>54</v>
      </c>
      <c r="E22" s="28">
        <v>1978</v>
      </c>
      <c r="F22" s="28">
        <f>E22*C22</f>
        <v>7912</v>
      </c>
      <c r="G22" s="28"/>
      <c r="H22" s="28"/>
      <c r="I22" s="28">
        <f>F22</f>
        <v>7912</v>
      </c>
      <c r="J22" s="7"/>
    </row>
    <row r="23" spans="1:10" ht="19.5">
      <c r="A23" s="7"/>
      <c r="B23" s="133" t="s">
        <v>107</v>
      </c>
      <c r="C23" s="7"/>
      <c r="D23" s="7"/>
      <c r="E23" s="8"/>
      <c r="F23" s="31"/>
      <c r="G23" s="31"/>
      <c r="H23" s="31"/>
      <c r="I23" s="31">
        <f>SUM(I20:I22)</f>
        <v>60512</v>
      </c>
      <c r="J23" s="7"/>
    </row>
    <row r="24" spans="1:10" ht="21.75">
      <c r="A24" s="3"/>
      <c r="B24" s="14"/>
      <c r="C24" s="3"/>
      <c r="D24" s="3"/>
      <c r="E24" s="3"/>
      <c r="F24" s="15"/>
      <c r="G24" s="15"/>
      <c r="H24" s="15"/>
      <c r="I24" s="15"/>
      <c r="J24" s="3"/>
    </row>
    <row r="25" spans="1:10" ht="21.75">
      <c r="A25" s="4"/>
      <c r="B25" s="2"/>
      <c r="C25" s="2"/>
      <c r="D25" s="2"/>
      <c r="E25" s="3"/>
      <c r="F25" s="15"/>
      <c r="G25" s="15"/>
      <c r="H25" s="15"/>
      <c r="I25" s="15"/>
      <c r="J25" s="3"/>
    </row>
    <row r="26" spans="1:10" ht="21.75">
      <c r="A26" s="2"/>
      <c r="B26" s="139" t="s">
        <v>108</v>
      </c>
      <c r="C26" s="3"/>
      <c r="D26" s="3"/>
      <c r="E26" s="3"/>
      <c r="F26" s="15"/>
      <c r="G26" s="15"/>
      <c r="H26" s="15"/>
      <c r="I26" s="15"/>
      <c r="J26" s="3"/>
    </row>
    <row r="27" spans="1:10" ht="21.75">
      <c r="A27" s="2"/>
      <c r="B27" s="14"/>
      <c r="C27" s="3"/>
      <c r="D27" s="3"/>
      <c r="E27" s="3"/>
      <c r="F27" s="15"/>
      <c r="G27" s="15"/>
      <c r="H27" s="15"/>
      <c r="I27" s="15"/>
      <c r="J27" s="3"/>
    </row>
    <row r="28" spans="1:10" ht="21.75">
      <c r="A28" s="2"/>
      <c r="B28" s="2"/>
      <c r="C28" s="2"/>
      <c r="D28" s="2"/>
      <c r="E28" s="3"/>
      <c r="F28" s="2"/>
      <c r="G28" s="2"/>
      <c r="H28" s="2"/>
      <c r="I28" s="2"/>
      <c r="J28" s="3"/>
    </row>
    <row r="29" spans="1:10" ht="21.75">
      <c r="A29" s="2"/>
      <c r="B29" s="2" t="s">
        <v>20</v>
      </c>
      <c r="C29" s="2" t="s">
        <v>109</v>
      </c>
      <c r="D29" s="2"/>
      <c r="E29" s="3"/>
      <c r="F29" s="2"/>
      <c r="G29" s="2"/>
      <c r="H29" s="2"/>
      <c r="I29" s="2"/>
      <c r="J29" s="2"/>
    </row>
    <row r="30" spans="2:5" ht="21.75">
      <c r="B30" s="6" t="s">
        <v>98</v>
      </c>
      <c r="C30" s="2" t="s">
        <v>100</v>
      </c>
      <c r="D30" s="2"/>
      <c r="E30" s="3"/>
    </row>
    <row r="31" spans="2:5" ht="21.75">
      <c r="B31" s="2"/>
      <c r="C31" s="2"/>
      <c r="D31" s="2"/>
      <c r="E31" s="2"/>
    </row>
    <row r="32" spans="2:6" ht="21.75">
      <c r="B32" s="134" t="s">
        <v>60</v>
      </c>
      <c r="C32" s="35" t="s">
        <v>110</v>
      </c>
      <c r="D32" s="135"/>
      <c r="E32" s="35"/>
      <c r="F32" s="2"/>
    </row>
    <row r="33" spans="2:5" ht="21.75">
      <c r="B33" s="36" t="s">
        <v>72</v>
      </c>
      <c r="C33" s="44" t="s">
        <v>19</v>
      </c>
      <c r="D33" s="135"/>
      <c r="E33" s="35"/>
    </row>
    <row r="34" spans="2:5" ht="21.75">
      <c r="B34" s="35"/>
      <c r="C34" s="36"/>
      <c r="D34" s="35"/>
      <c r="E34" s="35"/>
    </row>
    <row r="35" spans="2:5" ht="21.75">
      <c r="B35" s="134" t="s">
        <v>61</v>
      </c>
      <c r="C35" s="35" t="s">
        <v>110</v>
      </c>
      <c r="D35" s="135"/>
      <c r="E35" s="35"/>
    </row>
    <row r="36" spans="2:5" ht="21.75">
      <c r="B36" s="36" t="s">
        <v>99</v>
      </c>
      <c r="C36" s="35" t="s">
        <v>73</v>
      </c>
      <c r="D36" s="135"/>
      <c r="E36" s="35"/>
    </row>
  </sheetData>
  <sheetProtection/>
  <mergeCells count="8">
    <mergeCell ref="A2:J2"/>
    <mergeCell ref="A3:J3"/>
    <mergeCell ref="E8:F8"/>
    <mergeCell ref="G8:H8"/>
    <mergeCell ref="A8:A9"/>
    <mergeCell ref="B8:B9"/>
    <mergeCell ref="C8:C9"/>
    <mergeCell ref="D8:D9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4.57421875" style="0" customWidth="1"/>
    <col min="2" max="2" width="26.28125" style="0" customWidth="1"/>
    <col min="3" max="4" width="6.00390625" style="0" customWidth="1"/>
    <col min="5" max="5" width="7.7109375" style="0" customWidth="1"/>
    <col min="6" max="6" width="7.57421875" style="0" customWidth="1"/>
    <col min="7" max="8" width="7.140625" style="0" customWidth="1"/>
    <col min="9" max="9" width="7.8515625" style="0" customWidth="1"/>
    <col min="10" max="10" width="7.57421875" style="0" customWidth="1"/>
    <col min="14" max="14" width="9.140625" style="0" bestFit="1" customWidth="1"/>
  </cols>
  <sheetData>
    <row r="1" s="33" customFormat="1" ht="21.75">
      <c r="J1" s="13" t="s">
        <v>0</v>
      </c>
    </row>
    <row r="2" spans="1:10" s="33" customFormat="1" ht="21.75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21.75">
      <c r="A3" s="151" t="s">
        <v>15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1.75">
      <c r="A4" s="11" t="s">
        <v>101</v>
      </c>
      <c r="B4" s="6"/>
      <c r="C4" s="6"/>
      <c r="D4" s="10"/>
      <c r="E4" s="6"/>
      <c r="F4" s="6"/>
      <c r="G4" s="6"/>
      <c r="H4" s="10"/>
      <c r="I4" s="2"/>
      <c r="J4" s="1"/>
    </row>
    <row r="5" spans="1:10" ht="21.75">
      <c r="A5" s="11" t="s">
        <v>74</v>
      </c>
      <c r="B5" s="6"/>
      <c r="C5" s="6"/>
      <c r="D5" s="10"/>
      <c r="E5" s="6"/>
      <c r="F5" s="6"/>
      <c r="G5" s="6"/>
      <c r="H5" s="10"/>
      <c r="I5" s="2"/>
      <c r="J5" s="1"/>
    </row>
    <row r="6" spans="1:10" ht="21.75">
      <c r="A6" s="11" t="s">
        <v>70</v>
      </c>
      <c r="B6" s="12"/>
      <c r="C6" s="6"/>
      <c r="D6" s="10"/>
      <c r="E6" s="5"/>
      <c r="F6" s="6"/>
      <c r="G6" s="6"/>
      <c r="H6" s="10"/>
      <c r="I6" s="2"/>
      <c r="J6" s="1"/>
    </row>
    <row r="7" spans="1:13" ht="21.75">
      <c r="A7" s="11" t="s">
        <v>17</v>
      </c>
      <c r="B7" s="11" t="s">
        <v>16</v>
      </c>
      <c r="C7" s="6"/>
      <c r="D7" s="10"/>
      <c r="E7" s="6"/>
      <c r="F7" s="11" t="s">
        <v>112</v>
      </c>
      <c r="G7" s="9"/>
      <c r="H7" s="10"/>
      <c r="I7" s="9"/>
      <c r="J7" s="1"/>
      <c r="M7" t="s">
        <v>67</v>
      </c>
    </row>
    <row r="8" spans="1:10" ht="19.5">
      <c r="A8" s="154" t="s">
        <v>1</v>
      </c>
      <c r="B8" s="154" t="s">
        <v>2</v>
      </c>
      <c r="C8" s="154" t="s">
        <v>3</v>
      </c>
      <c r="D8" s="154" t="s">
        <v>4</v>
      </c>
      <c r="E8" s="152" t="s">
        <v>5</v>
      </c>
      <c r="F8" s="153"/>
      <c r="G8" s="152" t="s">
        <v>6</v>
      </c>
      <c r="H8" s="153"/>
      <c r="I8" s="16" t="s">
        <v>7</v>
      </c>
      <c r="J8" s="17" t="s">
        <v>8</v>
      </c>
    </row>
    <row r="9" spans="1:10" ht="19.5">
      <c r="A9" s="155"/>
      <c r="B9" s="155"/>
      <c r="C9" s="155"/>
      <c r="D9" s="155"/>
      <c r="E9" s="18" t="s">
        <v>9</v>
      </c>
      <c r="F9" s="17" t="s">
        <v>10</v>
      </c>
      <c r="G9" s="17" t="s">
        <v>9</v>
      </c>
      <c r="H9" s="17" t="s">
        <v>10</v>
      </c>
      <c r="I9" s="18" t="s">
        <v>11</v>
      </c>
      <c r="J9" s="19"/>
    </row>
    <row r="10" spans="1:10" ht="19.5">
      <c r="A10" s="20"/>
      <c r="B10" s="21" t="s">
        <v>75</v>
      </c>
      <c r="C10" s="22"/>
      <c r="D10" s="23"/>
      <c r="E10" s="16"/>
      <c r="F10" s="24"/>
      <c r="G10" s="24"/>
      <c r="H10" s="24"/>
      <c r="I10" s="16"/>
      <c r="J10" s="7"/>
    </row>
    <row r="11" spans="1:10" ht="19.5">
      <c r="A11" s="25">
        <v>1</v>
      </c>
      <c r="B11" s="7" t="s">
        <v>76</v>
      </c>
      <c r="C11" s="32">
        <v>3.25</v>
      </c>
      <c r="D11" s="26" t="s">
        <v>86</v>
      </c>
      <c r="E11" s="28"/>
      <c r="F11" s="28">
        <f>E11*C11</f>
        <v>0</v>
      </c>
      <c r="G11" s="28">
        <v>125</v>
      </c>
      <c r="H11" s="30">
        <f aca="true" t="shared" si="0" ref="H11:H23">G11*C11</f>
        <v>406.25</v>
      </c>
      <c r="I11" s="28">
        <f>H11+F11</f>
        <v>406.25</v>
      </c>
      <c r="J11" s="7"/>
    </row>
    <row r="12" spans="1:10" ht="19.5">
      <c r="A12" s="25"/>
      <c r="B12" s="7" t="s">
        <v>77</v>
      </c>
      <c r="C12" s="29">
        <v>0.88</v>
      </c>
      <c r="D12" s="26" t="s">
        <v>86</v>
      </c>
      <c r="E12" s="28">
        <v>1775.7</v>
      </c>
      <c r="F12" s="28">
        <f>E12*C12</f>
        <v>1562.616</v>
      </c>
      <c r="G12" s="28">
        <v>391</v>
      </c>
      <c r="H12" s="28">
        <f t="shared" si="0"/>
        <v>344.08</v>
      </c>
      <c r="I12" s="28">
        <f aca="true" t="shared" si="1" ref="I12:I23">H12+F12</f>
        <v>1906.696</v>
      </c>
      <c r="J12" s="7"/>
    </row>
    <row r="13" spans="1:10" ht="19.5">
      <c r="A13" s="25"/>
      <c r="B13" s="7" t="s">
        <v>78</v>
      </c>
      <c r="C13" s="29"/>
      <c r="D13" s="26"/>
      <c r="E13" s="28"/>
      <c r="F13" s="28"/>
      <c r="G13" s="28"/>
      <c r="H13" s="28"/>
      <c r="I13" s="28">
        <f t="shared" si="1"/>
        <v>0</v>
      </c>
      <c r="J13" s="7"/>
    </row>
    <row r="14" spans="1:10" ht="19.5">
      <c r="A14" s="25"/>
      <c r="B14" s="7" t="s">
        <v>79</v>
      </c>
      <c r="C14" s="29">
        <v>2</v>
      </c>
      <c r="D14" s="27" t="s">
        <v>87</v>
      </c>
      <c r="E14" s="28">
        <v>48.59</v>
      </c>
      <c r="F14" s="28">
        <f aca="true" t="shared" si="2" ref="F14:F23">E14*C14</f>
        <v>97.18</v>
      </c>
      <c r="G14" s="28">
        <v>9.1</v>
      </c>
      <c r="H14" s="28">
        <f t="shared" si="0"/>
        <v>18.2</v>
      </c>
      <c r="I14" s="28">
        <f t="shared" si="1"/>
        <v>115.38000000000001</v>
      </c>
      <c r="J14" s="7"/>
    </row>
    <row r="15" spans="1:10" ht="19.5">
      <c r="A15" s="25"/>
      <c r="B15" s="7" t="s">
        <v>80</v>
      </c>
      <c r="C15" s="29">
        <v>15</v>
      </c>
      <c r="D15" s="27" t="s">
        <v>87</v>
      </c>
      <c r="E15" s="28">
        <v>187.85</v>
      </c>
      <c r="F15" s="28">
        <f t="shared" si="2"/>
        <v>2817.75</v>
      </c>
      <c r="G15" s="28">
        <v>36.4</v>
      </c>
      <c r="H15" s="28">
        <f t="shared" si="0"/>
        <v>546</v>
      </c>
      <c r="I15" s="28">
        <f t="shared" si="1"/>
        <v>3363.75</v>
      </c>
      <c r="J15" s="7"/>
    </row>
    <row r="16" spans="1:10" ht="19.5">
      <c r="A16" s="25"/>
      <c r="B16" s="7" t="s">
        <v>81</v>
      </c>
      <c r="C16" s="29">
        <v>1</v>
      </c>
      <c r="D16" s="27" t="s">
        <v>88</v>
      </c>
      <c r="E16" s="140">
        <v>74.77</v>
      </c>
      <c r="F16" s="140">
        <f t="shared" si="2"/>
        <v>74.77</v>
      </c>
      <c r="G16" s="140"/>
      <c r="H16" s="140">
        <f t="shared" si="0"/>
        <v>0</v>
      </c>
      <c r="I16" s="28">
        <f t="shared" si="1"/>
        <v>74.77</v>
      </c>
      <c r="J16" s="7"/>
    </row>
    <row r="17" spans="1:10" ht="19.5">
      <c r="A17" s="25"/>
      <c r="B17" s="7" t="s">
        <v>82</v>
      </c>
      <c r="C17" s="27">
        <v>4.68</v>
      </c>
      <c r="D17" s="27" t="s">
        <v>89</v>
      </c>
      <c r="E17" s="28">
        <v>250</v>
      </c>
      <c r="F17" s="28">
        <f t="shared" si="2"/>
        <v>1170</v>
      </c>
      <c r="G17" s="28">
        <v>133</v>
      </c>
      <c r="H17" s="28">
        <f t="shared" si="0"/>
        <v>622.4399999999999</v>
      </c>
      <c r="I17" s="28">
        <f t="shared" si="1"/>
        <v>1792.44</v>
      </c>
      <c r="J17" s="7"/>
    </row>
    <row r="18" spans="1:10" ht="19.5">
      <c r="A18" s="25"/>
      <c r="B18" s="7" t="s">
        <v>94</v>
      </c>
      <c r="C18" s="27">
        <v>5</v>
      </c>
      <c r="D18" s="27" t="s">
        <v>90</v>
      </c>
      <c r="E18" s="28">
        <v>636</v>
      </c>
      <c r="F18" s="28">
        <f t="shared" si="2"/>
        <v>3180</v>
      </c>
      <c r="G18" s="28"/>
      <c r="H18" s="28">
        <f t="shared" si="0"/>
        <v>0</v>
      </c>
      <c r="I18" s="28">
        <f t="shared" si="1"/>
        <v>3180</v>
      </c>
      <c r="J18" s="7"/>
    </row>
    <row r="19" spans="1:10" ht="19.5">
      <c r="A19" s="25"/>
      <c r="B19" s="7" t="s">
        <v>83</v>
      </c>
      <c r="C19" s="27">
        <v>3</v>
      </c>
      <c r="D19" s="27" t="s">
        <v>26</v>
      </c>
      <c r="E19" s="28">
        <v>200</v>
      </c>
      <c r="F19" s="28">
        <f t="shared" si="2"/>
        <v>600</v>
      </c>
      <c r="G19" s="28"/>
      <c r="H19" s="28">
        <f t="shared" si="0"/>
        <v>0</v>
      </c>
      <c r="I19" s="28">
        <f t="shared" si="1"/>
        <v>600</v>
      </c>
      <c r="J19" s="7"/>
    </row>
    <row r="20" spans="1:12" ht="19.5">
      <c r="A20" s="25"/>
      <c r="B20" s="7" t="s">
        <v>91</v>
      </c>
      <c r="C20" s="27">
        <v>18</v>
      </c>
      <c r="D20" s="27" t="s">
        <v>26</v>
      </c>
      <c r="E20" s="28">
        <v>80</v>
      </c>
      <c r="F20" s="28">
        <f t="shared" si="2"/>
        <v>1440</v>
      </c>
      <c r="G20" s="28"/>
      <c r="H20" s="28">
        <f t="shared" si="0"/>
        <v>0</v>
      </c>
      <c r="I20" s="28">
        <f t="shared" si="1"/>
        <v>1440</v>
      </c>
      <c r="J20" s="7"/>
      <c r="L20" s="138"/>
    </row>
    <row r="21" spans="1:14" ht="19.5">
      <c r="A21" s="25"/>
      <c r="B21" s="7" t="s">
        <v>84</v>
      </c>
      <c r="C21" s="27">
        <v>27</v>
      </c>
      <c r="D21" s="27" t="s">
        <v>54</v>
      </c>
      <c r="E21" s="28">
        <v>20</v>
      </c>
      <c r="F21" s="28">
        <f t="shared" si="2"/>
        <v>540</v>
      </c>
      <c r="G21" s="28"/>
      <c r="H21" s="28">
        <f t="shared" si="0"/>
        <v>0</v>
      </c>
      <c r="I21" s="28">
        <f t="shared" si="1"/>
        <v>540</v>
      </c>
      <c r="J21" s="7"/>
      <c r="N21" s="138"/>
    </row>
    <row r="22" spans="1:10" ht="19.5">
      <c r="A22" s="7"/>
      <c r="B22" s="7" t="s">
        <v>85</v>
      </c>
      <c r="C22" s="27">
        <v>196</v>
      </c>
      <c r="D22" s="27" t="s">
        <v>88</v>
      </c>
      <c r="E22" s="28"/>
      <c r="F22" s="28">
        <f t="shared" si="2"/>
        <v>0</v>
      </c>
      <c r="G22" s="28">
        <v>12</v>
      </c>
      <c r="H22" s="28">
        <f t="shared" si="0"/>
        <v>2352</v>
      </c>
      <c r="I22" s="28">
        <f t="shared" si="1"/>
        <v>2352</v>
      </c>
      <c r="J22" s="7"/>
    </row>
    <row r="23" spans="1:10" ht="19.5">
      <c r="A23" s="7"/>
      <c r="B23" s="7" t="s">
        <v>93</v>
      </c>
      <c r="C23" s="27">
        <v>6</v>
      </c>
      <c r="D23" s="27" t="s">
        <v>89</v>
      </c>
      <c r="E23" s="28">
        <v>45</v>
      </c>
      <c r="F23" s="28">
        <f t="shared" si="2"/>
        <v>270</v>
      </c>
      <c r="G23" s="28">
        <v>40</v>
      </c>
      <c r="H23" s="28">
        <f t="shared" si="0"/>
        <v>240</v>
      </c>
      <c r="I23" s="28">
        <f t="shared" si="1"/>
        <v>510</v>
      </c>
      <c r="J23" s="7"/>
    </row>
    <row r="24" spans="1:10" ht="19.5">
      <c r="A24" s="7"/>
      <c r="B24" s="133" t="s">
        <v>55</v>
      </c>
      <c r="C24" s="7"/>
      <c r="D24" s="7"/>
      <c r="E24" s="8"/>
      <c r="F24" s="31"/>
      <c r="G24" s="31"/>
      <c r="H24" s="31"/>
      <c r="I24" s="31">
        <f>SUM(I11:I23)</f>
        <v>16281.286</v>
      </c>
      <c r="J24" s="7"/>
    </row>
    <row r="25" spans="1:10" ht="21.75">
      <c r="A25" s="3"/>
      <c r="B25" s="14"/>
      <c r="C25" s="3"/>
      <c r="D25" s="3"/>
      <c r="E25" s="3"/>
      <c r="F25" s="15"/>
      <c r="G25" s="15"/>
      <c r="H25" s="15"/>
      <c r="I25" s="15"/>
      <c r="J25" s="3"/>
    </row>
    <row r="26" spans="1:10" ht="21.75">
      <c r="A26" s="4"/>
      <c r="B26" s="2"/>
      <c r="C26" s="2"/>
      <c r="D26" s="2"/>
      <c r="E26" s="3"/>
      <c r="F26" s="15"/>
      <c r="G26" s="15"/>
      <c r="H26" s="15"/>
      <c r="I26" s="15"/>
      <c r="J26" s="3"/>
    </row>
    <row r="27" spans="1:10" ht="21.75">
      <c r="A27" s="2"/>
      <c r="B27" s="139" t="str">
        <f>'ปร.4'!B26</f>
        <v>คณะกรรมการกำหนดราคากลาง</v>
      </c>
      <c r="C27" s="3"/>
      <c r="D27" s="3"/>
      <c r="E27" s="3"/>
      <c r="F27" s="15"/>
      <c r="G27" s="15"/>
      <c r="H27" s="15"/>
      <c r="I27" s="15"/>
      <c r="J27" s="3"/>
    </row>
    <row r="28" spans="1:10" ht="21.75">
      <c r="A28" s="2"/>
      <c r="B28" s="14"/>
      <c r="C28" s="3"/>
      <c r="D28" s="3"/>
      <c r="E28" s="3"/>
      <c r="F28" s="15"/>
      <c r="G28" s="15"/>
      <c r="H28" s="15"/>
      <c r="I28" s="15"/>
      <c r="J28" s="3"/>
    </row>
    <row r="29" spans="1:10" ht="21.75">
      <c r="A29" s="2"/>
      <c r="B29" s="2"/>
      <c r="C29" s="2"/>
      <c r="D29" s="2"/>
      <c r="E29" s="3"/>
      <c r="F29" s="2"/>
      <c r="G29" s="2"/>
      <c r="H29" s="2"/>
      <c r="I29" s="2"/>
      <c r="J29" s="3"/>
    </row>
    <row r="30" spans="1:10" ht="21.75">
      <c r="A30" s="2"/>
      <c r="B30" s="2" t="s">
        <v>20</v>
      </c>
      <c r="C30" s="2" t="str">
        <f>'ปร.4'!C29</f>
        <v>ประธานคณะกรรมการกำหนดราคากลาง</v>
      </c>
      <c r="D30" s="2"/>
      <c r="E30" s="3"/>
      <c r="F30" s="2"/>
      <c r="G30" s="2"/>
      <c r="H30" s="2"/>
      <c r="I30" s="2"/>
      <c r="J30" s="2"/>
    </row>
    <row r="31" spans="2:5" ht="21.75">
      <c r="B31" s="6" t="str">
        <f>'ปร.4'!B30</f>
        <v>         ( นางสาวสายทอง  ต๊ะวิชัย )</v>
      </c>
      <c r="C31" s="2" t="str">
        <f>'ปร.4'!C30</f>
        <v>รองปลัด</v>
      </c>
      <c r="D31" s="2"/>
      <c r="E31" s="3"/>
    </row>
    <row r="32" spans="2:5" ht="21.75">
      <c r="B32" s="2"/>
      <c r="C32" s="2"/>
      <c r="D32" s="2"/>
      <c r="E32" s="2"/>
    </row>
    <row r="33" spans="2:6" ht="21.75">
      <c r="B33" s="134" t="s">
        <v>60</v>
      </c>
      <c r="C33" s="35" t="str">
        <f>'ปร.4'!C32</f>
        <v>กรรมการกำหนดราคากลาง</v>
      </c>
      <c r="D33" s="135"/>
      <c r="E33" s="35"/>
      <c r="F33" s="2"/>
    </row>
    <row r="34" spans="2:5" ht="21.75">
      <c r="B34" s="36" t="s">
        <v>72</v>
      </c>
      <c r="C34" s="44" t="s">
        <v>19</v>
      </c>
      <c r="D34" s="135"/>
      <c r="E34" s="35"/>
    </row>
    <row r="35" spans="2:5" ht="21.75">
      <c r="B35" s="35"/>
      <c r="C35" s="36"/>
      <c r="D35" s="35"/>
      <c r="E35" s="35"/>
    </row>
    <row r="36" spans="2:5" ht="21.75">
      <c r="B36" s="134" t="s">
        <v>61</v>
      </c>
      <c r="C36" s="35" t="str">
        <f>'ปร.4'!C35</f>
        <v>กรรมการกำหนดราคากลาง</v>
      </c>
      <c r="D36" s="135"/>
      <c r="E36" s="35"/>
    </row>
    <row r="37" spans="2:5" ht="21.75">
      <c r="B37" s="36" t="str">
        <f>'ปร.4'!B36</f>
        <v>(นางสาวรุ่งกานต์  นาวา)</v>
      </c>
      <c r="C37" s="35" t="s">
        <v>73</v>
      </c>
      <c r="D37" s="135"/>
      <c r="E37" s="35"/>
    </row>
  </sheetData>
  <sheetProtection/>
  <mergeCells count="8">
    <mergeCell ref="A2:J2"/>
    <mergeCell ref="A3:J3"/>
    <mergeCell ref="A8:A9"/>
    <mergeCell ref="B8:B9"/>
    <mergeCell ref="C8:C9"/>
    <mergeCell ref="D8:D9"/>
    <mergeCell ref="E8:F8"/>
    <mergeCell ref="G8:H8"/>
  </mergeCells>
  <printOptions/>
  <pageMargins left="0.51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Windows User</cp:lastModifiedBy>
  <cp:lastPrinted>2018-08-20T07:55:20Z</cp:lastPrinted>
  <dcterms:created xsi:type="dcterms:W3CDTF">2016-07-22T03:31:11Z</dcterms:created>
  <dcterms:modified xsi:type="dcterms:W3CDTF">2018-10-01T03:52:09Z</dcterms:modified>
  <cp:category/>
  <cp:version/>
  <cp:contentType/>
  <cp:contentStatus/>
</cp:coreProperties>
</file>